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mc:AlternateContent xmlns:mc="http://schemas.openxmlformats.org/markup-compatibility/2006">
    <mc:Choice Requires="x15">
      <x15ac:absPath xmlns:x15ac="http://schemas.microsoft.com/office/spreadsheetml/2010/11/ac" url="https://unidadvictimas-my.sharepoint.com/personal/willington_gomez_unidadvictimas_gov_co/Documents/Escritorio/MATRICES DE RIESGOS ACTUALIZADOS/"/>
    </mc:Choice>
  </mc:AlternateContent>
  <xr:revisionPtr revIDLastSave="3" documentId="13_ncr:1_{EA235432-94C1-4E35-BCF4-4D5BCFDEBDA2}" xr6:coauthVersionLast="47" xr6:coauthVersionMax="47" xr10:uidLastSave="{A8672CA6-62BC-401A-B50B-2B4E0056D3FA}"/>
  <bookViews>
    <workbookView xWindow="-120" yWindow="-120" windowWidth="24240" windowHeight="13140" tabRatio="463" firstSheet="1" activeTab="1" xr2:uid="{00000000-000D-0000-FFFF-FFFF00000000}"/>
  </bookViews>
  <sheets>
    <sheet name="Hoja1" sheetId="39" state="hidden" r:id="rId1"/>
    <sheet name="DT. Magdalena" sheetId="41" r:id="rId2"/>
    <sheet name="Referencias" sheetId="38" r:id="rId3"/>
    <sheet name="Control de Cambios" sheetId="43" r:id="rId4"/>
  </sheets>
  <externalReferences>
    <externalReference r:id="rId5"/>
    <externalReference r:id="rId6"/>
    <externalReference r:id="rId7"/>
  </externalReferences>
  <definedNames>
    <definedName name="_xlnm._FilterDatabase" localSheetId="1" hidden="1">'DT. Magdalena'!$A$9:$AH$49</definedName>
    <definedName name="Actividad" localSheetId="2">[1]Hoja1!$E$5:$E$7</definedName>
    <definedName name="Actividad">[2]Hoja1!$E$5:$E$7</definedName>
    <definedName name="Actividad.">[3]Hoja4!$D$7:$D$9</definedName>
    <definedName name="_xlnm.Print_Area" localSheetId="1">'DT. Magdalena'!$A$1:$AH$80</definedName>
    <definedName name="Incidencia" localSheetId="2">[1]Hoja1!$F$5:$F$7</definedName>
    <definedName name="Incidencia">[2]Hoja1!$F$5:$F$7</definedName>
    <definedName name="Incidencia.">[3]Hoja4!$E$7:$E$9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6" i="41" l="1"/>
  <c r="AG46" i="41" s="1"/>
  <c r="AH46" i="41" s="1"/>
  <c r="T46" i="41"/>
  <c r="U46" i="41" s="1"/>
  <c r="V46" i="41" s="1"/>
  <c r="G46" i="41"/>
  <c r="T77" i="41" l="1"/>
  <c r="U77" i="41" s="1"/>
  <c r="V77" i="41" s="1"/>
  <c r="T75" i="41"/>
  <c r="U75" i="41" s="1"/>
  <c r="V75" i="41" s="1"/>
  <c r="AF74" i="41"/>
  <c r="AG74" i="41" s="1"/>
  <c r="AH74" i="41" s="1"/>
  <c r="T74" i="41"/>
  <c r="U74" i="41" s="1"/>
  <c r="V74" i="41" s="1"/>
  <c r="G74" i="41"/>
  <c r="AF72" i="41"/>
  <c r="AG72" i="41" s="1"/>
  <c r="AH72" i="41" s="1"/>
  <c r="T72" i="41"/>
  <c r="U72" i="41" s="1"/>
  <c r="V72" i="41" s="1"/>
  <c r="AF71" i="41"/>
  <c r="AG71" i="41" s="1"/>
  <c r="AH71" i="41" s="1"/>
  <c r="T71" i="41"/>
  <c r="U71" i="41" s="1"/>
  <c r="V71" i="41" s="1"/>
  <c r="G71" i="41"/>
  <c r="AF70" i="41"/>
  <c r="AG70" i="41" s="1"/>
  <c r="AH70" i="41" s="1"/>
  <c r="T70" i="41"/>
  <c r="U70" i="41" s="1"/>
  <c r="V70" i="41" s="1"/>
  <c r="G70" i="41"/>
  <c r="AF69" i="41"/>
  <c r="AG69" i="41" s="1"/>
  <c r="AH69" i="41" s="1"/>
  <c r="T69" i="41"/>
  <c r="U69" i="41" s="1"/>
  <c r="V69" i="41" s="1"/>
  <c r="G69" i="41"/>
  <c r="T67" i="41"/>
  <c r="U67" i="41" s="1"/>
  <c r="V67" i="41" s="1"/>
  <c r="T66" i="41"/>
  <c r="U66" i="41" s="1"/>
  <c r="V66" i="41" s="1"/>
  <c r="T65" i="41"/>
  <c r="U65" i="41" s="1"/>
  <c r="V65" i="41" s="1"/>
  <c r="T64" i="41"/>
  <c r="U64" i="41" s="1"/>
  <c r="V64" i="41" s="1"/>
  <c r="T63" i="41"/>
  <c r="U63" i="41" s="1"/>
  <c r="V63" i="41" s="1"/>
  <c r="T62" i="41"/>
  <c r="U62" i="41" s="1"/>
  <c r="V62" i="41" s="1"/>
  <c r="AF34" i="41" l="1"/>
  <c r="T34" i="41"/>
  <c r="U34" i="41" s="1"/>
  <c r="V34" i="41" s="1"/>
  <c r="AF30" i="41"/>
  <c r="T30" i="41"/>
  <c r="U30" i="41" s="1"/>
  <c r="V30" i="41" s="1"/>
  <c r="AG59" i="41" l="1"/>
  <c r="AH59" i="41" s="1"/>
  <c r="U59" i="41"/>
  <c r="V59" i="41" s="1"/>
  <c r="AF28" i="41" l="1"/>
  <c r="AG28" i="41" s="1"/>
  <c r="AH28" i="41" s="1"/>
  <c r="T28" i="41"/>
  <c r="U28" i="41" s="1"/>
  <c r="V28" i="41" s="1"/>
  <c r="G28" i="41"/>
  <c r="AF31" i="41"/>
  <c r="AG31" i="41" s="1"/>
  <c r="AH31" i="41" s="1"/>
  <c r="T31" i="41"/>
  <c r="U31" i="41" s="1"/>
  <c r="V31" i="41" s="1"/>
  <c r="G31" i="41"/>
  <c r="AG30" i="41"/>
  <c r="AH30" i="41" s="1"/>
  <c r="G30" i="41"/>
  <c r="AG34" i="41"/>
  <c r="AH34" i="41" s="1"/>
  <c r="G34" i="41"/>
  <c r="AF55" i="41" l="1"/>
  <c r="AG55" i="41" s="1"/>
  <c r="AH55" i="41" s="1"/>
  <c r="T55" i="41"/>
  <c r="U55" i="41" s="1"/>
  <c r="V55" i="41" s="1"/>
  <c r="G55" i="41"/>
  <c r="G62" i="41"/>
  <c r="AF62" i="41"/>
  <c r="AG62" i="41" s="1"/>
  <c r="AH62" i="41" s="1"/>
  <c r="AF39" i="41"/>
  <c r="AG39" i="41" s="1"/>
  <c r="AH39" i="41" s="1"/>
  <c r="T39" i="41"/>
  <c r="U39" i="41" s="1"/>
  <c r="V39" i="41" s="1"/>
  <c r="G39" i="41"/>
  <c r="AF14" i="41"/>
  <c r="AG14" i="41" s="1"/>
  <c r="AH14" i="41" s="1"/>
  <c r="T14" i="41"/>
  <c r="U14" i="41" s="1"/>
  <c r="V14" i="41" s="1"/>
  <c r="G14" i="41"/>
  <c r="AF80" i="41" l="1"/>
  <c r="AG80" i="41" s="1"/>
  <c r="AH80" i="41" s="1"/>
  <c r="T80" i="41"/>
  <c r="U80" i="41" s="1"/>
  <c r="V80" i="41" s="1"/>
  <c r="G80" i="41"/>
  <c r="AF79" i="41"/>
  <c r="AG79" i="41" s="1"/>
  <c r="AH79" i="41" s="1"/>
  <c r="T79" i="41"/>
  <c r="U79" i="41" s="1"/>
  <c r="V79" i="41" s="1"/>
  <c r="G79" i="41"/>
  <c r="AF78" i="41"/>
  <c r="AG78" i="41" s="1"/>
  <c r="AH78" i="41" s="1"/>
  <c r="T78" i="41"/>
  <c r="U78" i="41" s="1"/>
  <c r="V78" i="41" s="1"/>
  <c r="G78" i="41"/>
  <c r="AG58" i="41"/>
  <c r="AH58" i="41" s="1"/>
  <c r="U58" i="41"/>
  <c r="V58" i="41" s="1"/>
  <c r="AF57" i="41"/>
  <c r="AG57" i="41" s="1"/>
  <c r="AH57" i="41" s="1"/>
  <c r="T57" i="41"/>
  <c r="U57" i="41" s="1"/>
  <c r="V57" i="41" s="1"/>
  <c r="G57" i="41"/>
  <c r="AF56" i="41"/>
  <c r="AG56" i="41" s="1"/>
  <c r="AH56" i="41" s="1"/>
  <c r="T56" i="41"/>
  <c r="U56" i="41" s="1"/>
  <c r="V56" i="41" s="1"/>
  <c r="G56" i="41"/>
  <c r="AF77" i="41" l="1"/>
  <c r="AG77" i="41" s="1"/>
  <c r="AH77" i="41" s="1"/>
  <c r="G77" i="41"/>
  <c r="AF76" i="41"/>
  <c r="AG76" i="41" s="1"/>
  <c r="AH76" i="41" s="1"/>
  <c r="T76" i="41"/>
  <c r="U76" i="41" s="1"/>
  <c r="V76" i="41" s="1"/>
  <c r="G76" i="41"/>
  <c r="AF75" i="41"/>
  <c r="AG75" i="41" s="1"/>
  <c r="AH75" i="41" s="1"/>
  <c r="G75" i="41"/>
  <c r="AF73" i="41" l="1"/>
  <c r="AG73" i="41" s="1"/>
  <c r="AH73" i="41" s="1"/>
  <c r="T73" i="41"/>
  <c r="U73" i="41" s="1"/>
  <c r="V73" i="41" s="1"/>
  <c r="G73" i="41"/>
  <c r="AF68" i="41"/>
  <c r="AG68" i="41" s="1"/>
  <c r="AH68" i="41" s="1"/>
  <c r="T68" i="41"/>
  <c r="U68" i="41" s="1"/>
  <c r="V68" i="41" s="1"/>
  <c r="G68" i="41"/>
  <c r="AF67" i="41"/>
  <c r="AG67" i="41" s="1"/>
  <c r="AH67" i="41" s="1"/>
  <c r="G67" i="41"/>
  <c r="AF66" i="41"/>
  <c r="AG66" i="41" s="1"/>
  <c r="AH66" i="41" s="1"/>
  <c r="G66" i="41"/>
  <c r="AF65" i="41"/>
  <c r="AG65" i="41" s="1"/>
  <c r="AH65" i="41" s="1"/>
  <c r="G65" i="41"/>
  <c r="AF64" i="41"/>
  <c r="AG64" i="41" s="1"/>
  <c r="AH64" i="41" s="1"/>
  <c r="G64" i="41"/>
  <c r="AF63" i="41"/>
  <c r="AG63" i="41" s="1"/>
  <c r="AH63" i="41" s="1"/>
  <c r="G63" i="41"/>
  <c r="AG61" i="41"/>
  <c r="AH61" i="41" s="1"/>
  <c r="U61" i="41"/>
  <c r="V61" i="41" s="1"/>
  <c r="AG60" i="41"/>
  <c r="AH60" i="41" s="1"/>
  <c r="U60" i="41"/>
  <c r="V60" i="41" s="1"/>
  <c r="AF54" i="41" l="1"/>
  <c r="AG54" i="41" s="1"/>
  <c r="AH54" i="41" s="1"/>
  <c r="T54" i="41"/>
  <c r="U54" i="41" s="1"/>
  <c r="V54" i="41" s="1"/>
  <c r="G54" i="41"/>
  <c r="AF53" i="41" l="1"/>
  <c r="AG53" i="41" s="1"/>
  <c r="AH53" i="41" s="1"/>
  <c r="T53" i="41"/>
  <c r="U53" i="41" s="1"/>
  <c r="V53" i="41" s="1"/>
  <c r="G53" i="41"/>
  <c r="AF52" i="41"/>
  <c r="AG52" i="41" s="1"/>
  <c r="AH52" i="41" s="1"/>
  <c r="T52" i="41"/>
  <c r="U52" i="41" s="1"/>
  <c r="V52" i="41" s="1"/>
  <c r="G52" i="41"/>
  <c r="AF51" i="41"/>
  <c r="AG51" i="41" s="1"/>
  <c r="AH51" i="41" s="1"/>
  <c r="T51" i="41"/>
  <c r="U51" i="41" s="1"/>
  <c r="V51" i="41" s="1"/>
  <c r="G51" i="41"/>
  <c r="AF10" i="41"/>
  <c r="AG10" i="41" s="1"/>
  <c r="AH10" i="41" s="1"/>
  <c r="T10" i="41"/>
  <c r="U10" i="41" s="1"/>
  <c r="V10" i="41" s="1"/>
  <c r="G10" i="41"/>
  <c r="AF21" i="41" l="1"/>
  <c r="AG21" i="41" s="1"/>
  <c r="AH21" i="41" s="1"/>
  <c r="T21" i="41"/>
  <c r="U21" i="41" s="1"/>
  <c r="V21" i="41" s="1"/>
  <c r="G21" i="41"/>
  <c r="AF49" i="41"/>
  <c r="AG49" i="41" s="1"/>
  <c r="AH49" i="41" s="1"/>
  <c r="T49" i="41"/>
  <c r="U49" i="41" s="1"/>
  <c r="V49" i="41" s="1"/>
  <c r="G49" i="41"/>
  <c r="AF36" i="41"/>
  <c r="AG36" i="41" s="1"/>
  <c r="AH36" i="41" s="1"/>
  <c r="T36" i="41"/>
  <c r="U36" i="41" s="1"/>
  <c r="V36" i="41" s="1"/>
  <c r="G36" i="41"/>
  <c r="AF26" i="41" l="1"/>
  <c r="AG26" i="41" s="1"/>
  <c r="AH26" i="41" s="1"/>
  <c r="T26" i="41"/>
  <c r="U26" i="41" s="1"/>
  <c r="V26" i="41" s="1"/>
  <c r="G26" i="41"/>
  <c r="AF25" i="41"/>
  <c r="AG25" i="41" s="1"/>
  <c r="AH25" i="41" s="1"/>
  <c r="T25" i="41"/>
  <c r="U25" i="41" s="1"/>
  <c r="V25" i="41" s="1"/>
  <c r="G25" i="41"/>
  <c r="AF24" i="41"/>
  <c r="AG24" i="41" s="1"/>
  <c r="AH24" i="41" s="1"/>
  <c r="T24" i="41"/>
  <c r="U24" i="41" s="1"/>
  <c r="V24" i="41" s="1"/>
  <c r="G24" i="41"/>
  <c r="AF23" i="41"/>
  <c r="AG23" i="41" s="1"/>
  <c r="AH23" i="41" s="1"/>
  <c r="T23" i="41"/>
  <c r="U23" i="41" s="1"/>
  <c r="V23" i="41" s="1"/>
  <c r="G23" i="41"/>
  <c r="AF22" i="41"/>
  <c r="AG22" i="41" s="1"/>
  <c r="AH22" i="41" s="1"/>
  <c r="T22" i="41"/>
  <c r="U22" i="41" s="1"/>
  <c r="V22" i="41" s="1"/>
  <c r="G22" i="41"/>
  <c r="AG20" i="41"/>
  <c r="AH20" i="41" s="1"/>
  <c r="U20" i="41"/>
  <c r="V20" i="41" s="1"/>
  <c r="AF19" i="41"/>
  <c r="AG19" i="41" s="1"/>
  <c r="AH19" i="41" s="1"/>
  <c r="T19" i="41"/>
  <c r="U19" i="41" s="1"/>
  <c r="V19" i="41" s="1"/>
  <c r="G19" i="41"/>
  <c r="AF18" i="41"/>
  <c r="AG18" i="41" s="1"/>
  <c r="AH18" i="41" s="1"/>
  <c r="T18" i="41"/>
  <c r="U18" i="41" s="1"/>
  <c r="V18" i="41" s="1"/>
  <c r="G18" i="41"/>
  <c r="AF17" i="41" l="1"/>
  <c r="AG17" i="41" s="1"/>
  <c r="AH17" i="41" s="1"/>
  <c r="T17" i="41"/>
  <c r="U17" i="41" s="1"/>
  <c r="V17" i="41" s="1"/>
  <c r="G17" i="41"/>
  <c r="AF16" i="41"/>
  <c r="AG16" i="41" s="1"/>
  <c r="AH16" i="41" s="1"/>
  <c r="T16" i="41"/>
  <c r="U16" i="41" s="1"/>
  <c r="V16" i="41" s="1"/>
  <c r="G16" i="41"/>
  <c r="AF15" i="41"/>
  <c r="AG15" i="41" s="1"/>
  <c r="AH15" i="41" s="1"/>
  <c r="T15" i="41"/>
  <c r="U15" i="41" s="1"/>
  <c r="V15" i="41" s="1"/>
  <c r="G15" i="41"/>
  <c r="AF11" i="41" l="1"/>
  <c r="AG11" i="41" s="1"/>
  <c r="AH11" i="41" s="1"/>
  <c r="T11" i="41"/>
  <c r="U11" i="41" s="1"/>
  <c r="V11" i="41" s="1"/>
  <c r="G11" i="41"/>
  <c r="AF13" i="41"/>
  <c r="AG13" i="41" s="1"/>
  <c r="AH13" i="41" s="1"/>
  <c r="T13" i="41"/>
  <c r="U13" i="41" s="1"/>
  <c r="V13" i="41" s="1"/>
  <c r="G13" i="41"/>
  <c r="AF12" i="41"/>
  <c r="AG12" i="41" s="1"/>
  <c r="AH12" i="41" s="1"/>
  <c r="T12" i="41"/>
  <c r="U12" i="41" s="1"/>
  <c r="V12" i="41" s="1"/>
  <c r="G12" i="41"/>
  <c r="AF50" i="41"/>
  <c r="AG50" i="41" s="1"/>
  <c r="AH50" i="41" s="1"/>
  <c r="T50" i="41"/>
  <c r="U50" i="41" s="1"/>
  <c r="V50" i="41" s="1"/>
  <c r="G50" i="41"/>
  <c r="AF32" i="41"/>
  <c r="AG32" i="41" s="1"/>
  <c r="AH32" i="41" s="1"/>
  <c r="T32" i="41"/>
  <c r="U32" i="41" s="1"/>
  <c r="V32" i="41" s="1"/>
  <c r="G32" i="41"/>
  <c r="AF33" i="41"/>
  <c r="AG33" i="41" s="1"/>
  <c r="AH33" i="41" s="1"/>
  <c r="T33" i="41"/>
  <c r="U33" i="41" s="1"/>
  <c r="V33" i="41" s="1"/>
  <c r="G33" i="41"/>
  <c r="AF29" i="41" l="1"/>
  <c r="AG29" i="41" s="1"/>
  <c r="AH29" i="41" s="1"/>
  <c r="T29" i="41"/>
  <c r="U29" i="41" s="1"/>
  <c r="V29" i="41" s="1"/>
  <c r="G29" i="41"/>
  <c r="G27" i="41" l="1"/>
  <c r="T27" i="41"/>
  <c r="U27" i="41" s="1"/>
  <c r="V27" i="41" s="1"/>
  <c r="AF27" i="41"/>
  <c r="AG27" i="41" s="1"/>
  <c r="AH27" i="41" s="1"/>
  <c r="T35" i="41"/>
  <c r="U35" i="41" s="1"/>
  <c r="V35" i="41" s="1"/>
  <c r="AF35" i="41"/>
  <c r="AG35" i="41" s="1"/>
  <c r="AH35" i="41" s="1"/>
  <c r="G38" i="41" l="1"/>
  <c r="AC6" i="41" l="1"/>
  <c r="G37" i="41" l="1"/>
  <c r="G40" i="41"/>
  <c r="G41" i="41"/>
  <c r="G42" i="41"/>
  <c r="G43" i="41"/>
  <c r="G44" i="41"/>
  <c r="G45" i="41"/>
  <c r="G47" i="41"/>
  <c r="G48" i="41"/>
  <c r="AF47" i="41" l="1"/>
  <c r="AG47" i="41" s="1"/>
  <c r="AH47" i="41" s="1"/>
  <c r="AF48" i="41"/>
  <c r="AG48" i="41" s="1"/>
  <c r="AH48" i="41" s="1"/>
  <c r="T47" i="41"/>
  <c r="U47" i="41" s="1"/>
  <c r="V47" i="41" s="1"/>
  <c r="T48" i="41"/>
  <c r="U48" i="41" s="1"/>
  <c r="V48" i="41" s="1"/>
  <c r="T44" i="41" l="1"/>
  <c r="U44" i="41" s="1"/>
  <c r="V44" i="41" s="1"/>
  <c r="T45" i="41"/>
  <c r="U45" i="41" s="1"/>
  <c r="V45" i="41" s="1"/>
  <c r="AF43" i="41"/>
  <c r="AG43" i="41" s="1"/>
  <c r="AH43" i="41" s="1"/>
  <c r="AF44" i="41"/>
  <c r="AG44" i="41" s="1"/>
  <c r="AH44" i="41" s="1"/>
  <c r="AF45" i="41"/>
  <c r="AG45" i="41" s="1"/>
  <c r="AH45" i="41" s="1"/>
  <c r="T43" i="41"/>
  <c r="U43" i="41" s="1"/>
  <c r="V43" i="41" s="1"/>
  <c r="AF42" i="41" l="1"/>
  <c r="AG42" i="41" s="1"/>
  <c r="AH42" i="41" s="1"/>
  <c r="T42" i="41"/>
  <c r="U42" i="41" s="1"/>
  <c r="V42" i="41" s="1"/>
  <c r="AF41" i="41" l="1"/>
  <c r="AG41" i="41" s="1"/>
  <c r="AH41" i="41" s="1"/>
  <c r="T41" i="41"/>
  <c r="U41" i="41" s="1"/>
  <c r="V41" i="41" s="1"/>
  <c r="AF40" i="41" l="1"/>
  <c r="AG40" i="41" s="1"/>
  <c r="AH40" i="41" s="1"/>
  <c r="T40" i="41"/>
  <c r="U40" i="41" s="1"/>
  <c r="V40" i="41" s="1"/>
  <c r="AF38" i="41"/>
  <c r="AG38" i="41" s="1"/>
  <c r="AH38" i="41" s="1"/>
  <c r="T38" i="41"/>
  <c r="U38" i="41" s="1"/>
  <c r="V38" i="41" s="1"/>
  <c r="AF37" i="41"/>
  <c r="AG37" i="41" s="1"/>
  <c r="AH37" i="41" s="1"/>
  <c r="T37" i="41"/>
  <c r="U37" i="41" s="1"/>
  <c r="V37" i="41" s="1"/>
  <c r="G62" i="38" l="1"/>
  <c r="M62" i="38" s="1"/>
  <c r="G63" i="38" l="1"/>
  <c r="M63" i="38" s="1"/>
  <c r="G61" i="38"/>
  <c r="M61" i="38" s="1"/>
  <c r="G60" i="38"/>
  <c r="M60" i="38" s="1"/>
  <c r="F63" i="38"/>
  <c r="L63" i="38" s="1"/>
  <c r="F62" i="38"/>
  <c r="L62" i="38" s="1"/>
  <c r="F61" i="38"/>
  <c r="L61" i="38" s="1"/>
  <c r="F60" i="38"/>
  <c r="L60" i="38" s="1"/>
  <c r="E63" i="38"/>
  <c r="K63" i="38" s="1"/>
  <c r="E62" i="38"/>
  <c r="K62" i="38" s="1"/>
  <c r="E61" i="38"/>
  <c r="K61" i="38" s="1"/>
  <c r="E60" i="38"/>
  <c r="K60" i="38" s="1"/>
  <c r="D63" i="38"/>
  <c r="J63" i="38" s="1"/>
  <c r="D62" i="38"/>
  <c r="J62" i="38" s="1"/>
  <c r="D61" i="38"/>
  <c r="J61" i="38" s="1"/>
  <c r="D60" i="38"/>
  <c r="J60"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8" authorId="0" shapeId="0" xr:uid="{00000000-0006-0000-0100-000001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R8" authorId="0" shapeId="0" xr:uid="{00000000-0006-0000-0100-000002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4</t>
        </r>
        <r>
          <rPr>
            <sz val="7"/>
            <color indexed="81"/>
            <rFont val="Tahoma"/>
            <family val="2"/>
          </rPr>
          <t xml:space="preserve"> 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S8" authorId="0" shapeId="0" xr:uid="{00000000-0006-0000-0100-000003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 ref="AC8" authorId="0" shapeId="0" xr:uid="{00000000-0006-0000-0100-000004000000}">
      <text>
        <r>
          <rPr>
            <b/>
            <sz val="9"/>
            <color indexed="81"/>
            <rFont val="Tahoma"/>
            <family val="2"/>
          </rPr>
          <t>Probabilidad:</t>
        </r>
        <r>
          <rPr>
            <sz val="9"/>
            <color indexed="81"/>
            <rFont val="Tahoma"/>
            <family val="2"/>
          </rPr>
          <t xml:space="preserve">
</t>
        </r>
        <r>
          <rPr>
            <b/>
            <sz val="7"/>
            <color indexed="81"/>
            <rFont val="Tahoma"/>
            <family val="2"/>
          </rPr>
          <t>1</t>
        </r>
        <r>
          <rPr>
            <sz val="7"/>
            <color indexed="81"/>
            <rFont val="Tahoma"/>
            <family val="2"/>
          </rPr>
          <t xml:space="preserve"> Cuando es casi imposible que ocurra.
</t>
        </r>
        <r>
          <rPr>
            <b/>
            <sz val="7"/>
            <color indexed="81"/>
            <rFont val="Tahoma"/>
            <family val="2"/>
          </rPr>
          <t xml:space="preserve">3 </t>
        </r>
        <r>
          <rPr>
            <sz val="7"/>
            <color indexed="81"/>
            <rFont val="Tahoma"/>
            <family val="2"/>
          </rPr>
          <t xml:space="preserve">Cuando es remota pero posible (poco común)
</t>
        </r>
        <r>
          <rPr>
            <b/>
            <sz val="7"/>
            <color indexed="81"/>
            <rFont val="Tahoma"/>
            <family val="2"/>
          </rPr>
          <t>6</t>
        </r>
        <r>
          <rPr>
            <sz val="7"/>
            <color indexed="81"/>
            <rFont val="Tahoma"/>
            <family val="2"/>
          </rPr>
          <t xml:space="preserve"> Cuando es muy posible (nada extraño que ocurra)
</t>
        </r>
        <r>
          <rPr>
            <b/>
            <sz val="7"/>
            <color indexed="81"/>
            <rFont val="Tahoma"/>
            <family val="2"/>
          </rPr>
          <t>10</t>
        </r>
        <r>
          <rPr>
            <sz val="7"/>
            <color indexed="81"/>
            <rFont val="Tahoma"/>
            <family val="2"/>
          </rPr>
          <t xml:space="preserve"> Cuando es inminente (ocurre  con frecuencia)</t>
        </r>
      </text>
    </comment>
    <comment ref="AD8" authorId="0" shapeId="0" xr:uid="{00000000-0006-0000-0100-000005000000}">
      <text>
        <r>
          <rPr>
            <b/>
            <sz val="9"/>
            <color indexed="81"/>
            <rFont val="Tahoma"/>
            <family val="2"/>
          </rPr>
          <t>Consecuencias:</t>
        </r>
        <r>
          <rPr>
            <sz val="9"/>
            <color indexed="81"/>
            <rFont val="Tahoma"/>
            <family val="2"/>
          </rPr>
          <t xml:space="preserve">
</t>
        </r>
        <r>
          <rPr>
            <b/>
            <sz val="7"/>
            <color indexed="81"/>
            <rFont val="Tahoma"/>
            <family val="2"/>
          </rPr>
          <t>1</t>
        </r>
        <r>
          <rPr>
            <sz val="7"/>
            <color indexed="81"/>
            <rFont val="Tahoma"/>
            <family val="2"/>
          </rPr>
          <t xml:space="preserve"> Pequeñas heridas, lesiones no incapacitantes o daños menores.
</t>
        </r>
        <r>
          <rPr>
            <b/>
            <sz val="7"/>
            <color indexed="81"/>
            <rFont val="Tahoma"/>
            <family val="2"/>
          </rPr>
          <t xml:space="preserve">4 </t>
        </r>
        <r>
          <rPr>
            <sz val="7"/>
            <color indexed="81"/>
            <rFont val="Tahoma"/>
            <family val="2"/>
          </rPr>
          <t xml:space="preserve">Lesiones con incapacidad no permanente o daños superiores al 20% del capital de la compañía.
</t>
        </r>
        <r>
          <rPr>
            <b/>
            <sz val="7"/>
            <color indexed="81"/>
            <rFont val="Tahoma"/>
            <family val="2"/>
          </rPr>
          <t xml:space="preserve">6 </t>
        </r>
        <r>
          <rPr>
            <sz val="7"/>
            <color indexed="81"/>
            <rFont val="Tahoma"/>
            <family val="2"/>
          </rPr>
          <t xml:space="preserve">Lesiones incapacitantes permanentes o daños superiores al 60% del capital de la compañía.
</t>
        </r>
        <r>
          <rPr>
            <b/>
            <sz val="7"/>
            <color indexed="81"/>
            <rFont val="Tahoma"/>
            <family val="2"/>
          </rPr>
          <t>10</t>
        </r>
        <r>
          <rPr>
            <sz val="7"/>
            <color indexed="81"/>
            <rFont val="Tahoma"/>
            <family val="2"/>
          </rPr>
          <t xml:space="preserve"> Muerte o daños superiores al 90% del capital de la compañía.</t>
        </r>
      </text>
    </comment>
    <comment ref="AE8" authorId="0" shapeId="0" xr:uid="{00000000-0006-0000-0100-000006000000}">
      <text>
        <r>
          <rPr>
            <b/>
            <sz val="9"/>
            <color indexed="81"/>
            <rFont val="Tahoma"/>
            <family val="2"/>
          </rPr>
          <t>Exposición:</t>
        </r>
        <r>
          <rPr>
            <sz val="9"/>
            <color indexed="81"/>
            <rFont val="Tahoma"/>
            <family val="2"/>
          </rPr>
          <t xml:space="preserve">
</t>
        </r>
        <r>
          <rPr>
            <b/>
            <sz val="7"/>
            <color indexed="81"/>
            <rFont val="Tahoma"/>
            <family val="2"/>
          </rPr>
          <t xml:space="preserve">1 </t>
        </r>
        <r>
          <rPr>
            <sz val="7"/>
            <color indexed="81"/>
            <rFont val="Tahoma"/>
            <family val="2"/>
          </rPr>
          <t xml:space="preserve">La persona está expuesta al peligro una vez al  mes o pocas veces al año.
</t>
        </r>
        <r>
          <rPr>
            <b/>
            <sz val="7"/>
            <color indexed="81"/>
            <rFont val="Tahoma"/>
            <family val="2"/>
          </rPr>
          <t>3</t>
        </r>
        <r>
          <rPr>
            <sz val="7"/>
            <color indexed="81"/>
            <rFont val="Tahoma"/>
            <family val="2"/>
          </rPr>
          <t xml:space="preserve"> Expuesta algunas veces a la semana.
</t>
        </r>
        <r>
          <rPr>
            <b/>
            <sz val="7"/>
            <color indexed="81"/>
            <rFont val="Tahoma"/>
            <family val="2"/>
          </rPr>
          <t>6</t>
        </r>
        <r>
          <rPr>
            <sz val="7"/>
            <color indexed="81"/>
            <rFont val="Tahoma"/>
            <family val="2"/>
          </rPr>
          <t xml:space="preserve"> Algunas veces al día.
</t>
        </r>
        <r>
          <rPr>
            <b/>
            <sz val="7"/>
            <color indexed="81"/>
            <rFont val="Tahoma"/>
            <family val="2"/>
          </rPr>
          <t>10</t>
        </r>
        <r>
          <rPr>
            <sz val="7"/>
            <color indexed="81"/>
            <rFont val="Tahoma"/>
            <family val="2"/>
          </rPr>
          <t xml:space="preserve"> Continuamente o muchas veces al día.</t>
        </r>
      </text>
    </comment>
  </commentList>
</comments>
</file>

<file path=xl/sharedStrings.xml><?xml version="1.0" encoding="utf-8"?>
<sst xmlns="http://schemas.openxmlformats.org/spreadsheetml/2006/main" count="1109" uniqueCount="409">
  <si>
    <t>X</t>
  </si>
  <si>
    <t xml:space="preserve">MEDIDAS DE CONTROL </t>
  </si>
  <si>
    <t>RIESGO RESIDUAL</t>
  </si>
  <si>
    <t>PELIGRO</t>
  </si>
  <si>
    <t>ORIGEN</t>
  </si>
  <si>
    <t>ESTIMACIÓN 
DEL RIESGO</t>
  </si>
  <si>
    <t>CONTROLES DE INGENIERIA</t>
  </si>
  <si>
    <t>Ruido</t>
  </si>
  <si>
    <t>PROBABILIDAD</t>
  </si>
  <si>
    <t>No se necesita mejorar las medidas de control pero deben considerarse soluciones o mejoras de bajo costo y se deben hacer comprobaciones periódicas para asegurar que el riesgo aún es tolerable.</t>
  </si>
  <si>
    <t>Se deben hacer esfuerzos por reducir el riesgo y en consecuencia debe diseñarse un proyecto de mitigación o control.  Como está asociado a lesiones muy graves debe revisarse la probabilidad y debe ser de mayor prioridad que el moderado con menores consecuencias.</t>
  </si>
  <si>
    <t xml:space="preserve">ELIMINACION </t>
  </si>
  <si>
    <t>CONTROLES COMPORTAMIENTO HUMANO</t>
  </si>
  <si>
    <t xml:space="preserve">SUSTITUCION </t>
  </si>
  <si>
    <t>EFECTIVIDAD DEL CONTROL</t>
  </si>
  <si>
    <t>Ninguno</t>
  </si>
  <si>
    <t>EN EL TRABAJADOR, USO DE EPP</t>
  </si>
  <si>
    <t>Observación del comportamiento</t>
  </si>
  <si>
    <t xml:space="preserve">ELABORÓ: </t>
  </si>
  <si>
    <t xml:space="preserve">FECHA DE ELABORACIÓN: </t>
  </si>
  <si>
    <t xml:space="preserve">FECHA ULTIMA ACTUALIZACIÓN:  </t>
  </si>
  <si>
    <t xml:space="preserve">No. Actualización: </t>
  </si>
  <si>
    <t>SEÑALIZACIÓN Y/O GESTIONES ADMINISTRATIVAS</t>
  </si>
  <si>
    <t>Descripción</t>
  </si>
  <si>
    <t>Clasificación</t>
  </si>
  <si>
    <t>Proceso</t>
  </si>
  <si>
    <t>Zona / Lugar</t>
  </si>
  <si>
    <t>Actividades</t>
  </si>
  <si>
    <t>Tarea</t>
  </si>
  <si>
    <t>Rutinaria (Si / No)</t>
  </si>
  <si>
    <t>Controles existentes</t>
  </si>
  <si>
    <t>Fuente</t>
  </si>
  <si>
    <t>Medio</t>
  </si>
  <si>
    <t>Individuo</t>
  </si>
  <si>
    <t>Inspecciones</t>
  </si>
  <si>
    <t>Incidentes</t>
  </si>
  <si>
    <t>Programa PARE</t>
  </si>
  <si>
    <t>Gestión del cambio</t>
  </si>
  <si>
    <t>Probabilidad</t>
  </si>
  <si>
    <t>Consecuencias</t>
  </si>
  <si>
    <t>EVALUACIÓN DEL RIESGO</t>
  </si>
  <si>
    <t>Valor</t>
  </si>
  <si>
    <t>Exposición</t>
  </si>
  <si>
    <t xml:space="preserve">TIPO DE ACTIVIDAD: </t>
  </si>
  <si>
    <t>R: Rutinaria</t>
  </si>
  <si>
    <t>NR: No Rutinaria</t>
  </si>
  <si>
    <t>E: Emergencia</t>
  </si>
  <si>
    <t>INCIDENCIA:</t>
  </si>
  <si>
    <t xml:space="preserve">D: Directa </t>
  </si>
  <si>
    <t>I: Indirecta</t>
  </si>
  <si>
    <t>A.T.:Accidente de trabajo</t>
  </si>
  <si>
    <t>E.P.: Enfernmedad Profesional</t>
  </si>
  <si>
    <t>E.C.:Enfermedad común</t>
  </si>
  <si>
    <t>P.O.: Pérdidas operacionales</t>
  </si>
  <si>
    <t>D.T.: Daño a terceros</t>
  </si>
  <si>
    <t xml:space="preserve"> </t>
  </si>
  <si>
    <r>
      <t>C:</t>
    </r>
    <r>
      <rPr>
        <sz val="11"/>
        <rFont val="Arial"/>
        <family val="2"/>
      </rPr>
      <t>CONSECUENCIA</t>
    </r>
  </si>
  <si>
    <r>
      <t>E:</t>
    </r>
    <r>
      <rPr>
        <sz val="11"/>
        <rFont val="Arial"/>
        <family val="2"/>
      </rPr>
      <t>EXPOSICION</t>
    </r>
  </si>
  <si>
    <r>
      <t xml:space="preserve">P: </t>
    </r>
    <r>
      <rPr>
        <sz val="11"/>
        <rFont val="Arial"/>
        <family val="2"/>
      </rPr>
      <t>PROBABILIDAD</t>
    </r>
  </si>
  <si>
    <r>
      <t xml:space="preserve">G.P: </t>
    </r>
    <r>
      <rPr>
        <sz val="11"/>
        <rFont val="Arial"/>
        <family val="2"/>
      </rPr>
      <t>GRADO PELIGROSIDAD</t>
    </r>
  </si>
  <si>
    <t>Clasificación del Riesgo</t>
  </si>
  <si>
    <t>BAJO</t>
  </si>
  <si>
    <t>MEDIO</t>
  </si>
  <si>
    <t>ALTO</t>
  </si>
  <si>
    <t>VALORACION DEL RIESGO</t>
  </si>
  <si>
    <t>CLASE</t>
  </si>
  <si>
    <t>FISICO</t>
  </si>
  <si>
    <t>EQUIPOS, COMPRESORES, BOMBAS</t>
  </si>
  <si>
    <t>RUTINARIO: Actividad que se desarrolla una vez al día y por siete días a la semana</t>
  </si>
  <si>
    <t>POLVOS VAPORES Y GASES</t>
  </si>
  <si>
    <t>Equipos, compresores, bombas</t>
  </si>
  <si>
    <t>PARTICULAS</t>
  </si>
  <si>
    <t xml:space="preserve">Polvos vapores y gases   </t>
  </si>
  <si>
    <t>NO RUTINARIO: Se realiza tres veces a la semana comno mínimo, o una vez en el mes o durante el proyecto</t>
  </si>
  <si>
    <t>RUIDO</t>
  </si>
  <si>
    <t xml:space="preserve">Particulas </t>
  </si>
  <si>
    <t>TEMPERATURAS ALTAS</t>
  </si>
  <si>
    <t>TEMPERATURAS ALTAS Y BAJAS</t>
  </si>
  <si>
    <t>RADIACIONES IONIZANTES</t>
  </si>
  <si>
    <t>RADIACIONES NO IONIZANTES</t>
  </si>
  <si>
    <t>ILUMINACION</t>
  </si>
  <si>
    <t>LOCATIVO</t>
  </si>
  <si>
    <t>SEGURIDAD</t>
  </si>
  <si>
    <t>FISICO QUIMICO</t>
  </si>
  <si>
    <t>MECANICO</t>
  </si>
  <si>
    <t>ALMACENAMIENTO</t>
  </si>
  <si>
    <t>ELECTRICO</t>
  </si>
  <si>
    <t>ERGONOMICO</t>
  </si>
  <si>
    <t>CARGA ESTATICA Y DINAMICA</t>
  </si>
  <si>
    <t>ORGANIZACIÓN DEL TRABAJO, AMBIENTE DE TRABAJO, NIVEL DE RESPONSABILIDAD, CONTENIDO DE LA TAREA</t>
  </si>
  <si>
    <t>QUIMICO</t>
  </si>
  <si>
    <t>GASES Y VAPORES</t>
  </si>
  <si>
    <t>POLVOS</t>
  </si>
  <si>
    <t>LIQUIDOS</t>
  </si>
  <si>
    <t>BIOLOGICO</t>
  </si>
  <si>
    <t>MICROORGANISMOS</t>
  </si>
  <si>
    <t>ADMINISTRATIVOS</t>
  </si>
  <si>
    <t>Escala de valoración del GP:</t>
  </si>
  <si>
    <t>Clasificación:</t>
  </si>
  <si>
    <t>Medida de intervención o control:</t>
  </si>
  <si>
    <t xml:space="preserve">MUY BAJA          </t>
  </si>
  <si>
    <t xml:space="preserve">BAJA                   </t>
  </si>
  <si>
    <t xml:space="preserve">MEDIA                 </t>
  </si>
  <si>
    <t xml:space="preserve">ALTA                   </t>
  </si>
  <si>
    <t>LEVE</t>
  </si>
  <si>
    <t xml:space="preserve">CATASTRÓFICA    </t>
  </si>
  <si>
    <t>CONSECUENCIA</t>
  </si>
  <si>
    <t>REMOTA</t>
  </si>
  <si>
    <t xml:space="preserve">OCASIONAL   </t>
  </si>
  <si>
    <t xml:space="preserve">FRECUENTE   </t>
  </si>
  <si>
    <t xml:space="preserve">CONTINUA      </t>
  </si>
  <si>
    <t>EXPOSICIÓN</t>
  </si>
  <si>
    <t>GRAVE</t>
  </si>
  <si>
    <t>En presencia de un riesgo, no debe realizarse ningún trabajo.  Este es un riesgo en el que se deben establecer estándares de seguridad o listas de verificación para asegurarse que el riesgo está bajo control antes de iniciar cualquier tarea.</t>
  </si>
  <si>
    <t>En el trabajador</t>
  </si>
  <si>
    <t>Señalización, gestión administrativa y control de ingeniería</t>
  </si>
  <si>
    <t>Eliminación y sustitución</t>
  </si>
  <si>
    <t>Para hallar el riesgo residual (RR) aplicamos la siguiente fórmula:</t>
  </si>
  <si>
    <t xml:space="preserve"> RR = (Efectividad del control * Valoración del riesgo) – Valoración del riesgo </t>
  </si>
  <si>
    <t>PROCESOS EVALUADOS:</t>
  </si>
  <si>
    <t>ACTIVIDADES:</t>
  </si>
  <si>
    <t>Misionales y Administrativas</t>
  </si>
  <si>
    <t>Si</t>
  </si>
  <si>
    <t>BIOLÓGICO</t>
  </si>
  <si>
    <t>FÍSICO</t>
  </si>
  <si>
    <t>QUÍMICO</t>
  </si>
  <si>
    <t>PSICOSOCIAL</t>
  </si>
  <si>
    <t>BIOMECÁNICOS</t>
  </si>
  <si>
    <t>Biomecánico</t>
  </si>
  <si>
    <t>Manipulación manual de cargas</t>
  </si>
  <si>
    <t>Movimientos repetitivos</t>
  </si>
  <si>
    <t>NO</t>
  </si>
  <si>
    <t>Condiciones de seguridad</t>
  </si>
  <si>
    <t>Trabajo en alturas</t>
  </si>
  <si>
    <t>Espacios confinados</t>
  </si>
  <si>
    <t>Físicos</t>
  </si>
  <si>
    <t>Presión atmosférica (normal y ajustada)</t>
  </si>
  <si>
    <t>Radiaciones ionizantes (rayos x, gama, beta y alfa)</t>
  </si>
  <si>
    <t>Radiaciones no ionizantes (láser, ultravioleta, infrarroja, radiofrecuencia, microondas)</t>
  </si>
  <si>
    <t>Biológicos</t>
  </si>
  <si>
    <t>Parásitos</t>
  </si>
  <si>
    <t>Picaduras</t>
  </si>
  <si>
    <t>Mordeduras</t>
  </si>
  <si>
    <t>Fluidos o excrementos</t>
  </si>
  <si>
    <t>Químicos</t>
  </si>
  <si>
    <t>Polvos orgánicos inorgánicos</t>
  </si>
  <si>
    <t>Fibras</t>
  </si>
  <si>
    <t>Líquidos (nieblas y rocíos)</t>
  </si>
  <si>
    <t>Gases y vapores</t>
  </si>
  <si>
    <t>Humos metálicos, no metálicos</t>
  </si>
  <si>
    <t>Material particulado</t>
  </si>
  <si>
    <t>Psicosocial</t>
  </si>
  <si>
    <t>Rutinario</t>
  </si>
  <si>
    <t>No</t>
  </si>
  <si>
    <t>DIRECCIÓN TERRITORIAL:</t>
  </si>
  <si>
    <t>Misional y administrativo</t>
  </si>
  <si>
    <r>
      <rPr>
        <b/>
        <sz val="10"/>
        <rFont val="Arial"/>
        <family val="2"/>
      </rPr>
      <t>Características de la organización del trabajo</t>
    </r>
    <r>
      <rPr>
        <sz val="10"/>
        <rFont val="Arial"/>
        <family val="2"/>
      </rPr>
      <t>: Comunicación, tecnología, organización del trabajo y demandas cualitativas y cuantitativas de la labor</t>
    </r>
  </si>
  <si>
    <r>
      <rPr>
        <b/>
        <sz val="10"/>
        <rFont val="Arial"/>
        <family val="2"/>
      </rPr>
      <t>Características del grupo social de trabajo</t>
    </r>
    <r>
      <rPr>
        <sz val="10"/>
        <rFont val="Arial"/>
        <family val="2"/>
      </rPr>
      <t>: Relaciones, cohesión, calidad de interacciones y trabajo en equipo</t>
    </r>
  </si>
  <si>
    <r>
      <rPr>
        <b/>
        <sz val="10"/>
        <rFont val="Arial"/>
        <family val="2"/>
      </rPr>
      <t>Condiciones de la tarea</t>
    </r>
    <r>
      <rPr>
        <sz val="10"/>
        <rFont val="Arial"/>
        <family val="2"/>
      </rPr>
      <t>: Carga mental, contenido de la tarea, demandas emocionales, sistemas de control, definición de roles y monotonía</t>
    </r>
  </si>
  <si>
    <r>
      <rPr>
        <b/>
        <sz val="10"/>
        <rFont val="Arial"/>
        <family val="2"/>
      </rPr>
      <t>Interface persona - tarea</t>
    </r>
    <r>
      <rPr>
        <sz val="10"/>
        <rFont val="Arial"/>
        <family val="2"/>
      </rPr>
      <t>: Conocimientos, habilidades en relación con la demanda de la tarea, Iniciativa, autonomía y reconocimiento, identificación de la persona con la tarea y la organización</t>
    </r>
  </si>
  <si>
    <r>
      <rPr>
        <b/>
        <sz val="10"/>
        <rFont val="Arial"/>
        <family val="2"/>
      </rPr>
      <t>Jornada de trabajo</t>
    </r>
    <r>
      <rPr>
        <sz val="10"/>
        <rFont val="Arial"/>
        <family val="2"/>
      </rPr>
      <t>: Pausas, Trabajo nocturno, rotación, horas extras y descansos</t>
    </r>
  </si>
  <si>
    <r>
      <rPr>
        <b/>
        <sz val="10"/>
        <rFont val="Arial"/>
        <family val="2"/>
      </rPr>
      <t>Gestión organizacional</t>
    </r>
    <r>
      <rPr>
        <sz val="10"/>
        <rFont val="Arial"/>
        <family val="2"/>
      </rPr>
      <t>: Estilo de mando, pago, contratación, participación, inducción y capacitación, bienestar social, evaluación del desempeño y manejo de cambios</t>
    </r>
  </si>
  <si>
    <t>Accidentes de tránsito - atropellamiento</t>
  </si>
  <si>
    <t>Administrativas - oficinas</t>
  </si>
  <si>
    <t>Gérmenes</t>
  </si>
  <si>
    <r>
      <rPr>
        <b/>
        <sz val="9"/>
        <rFont val="Arial"/>
        <family val="2"/>
      </rPr>
      <t>Gestión organizaciona</t>
    </r>
    <r>
      <rPr>
        <sz val="9"/>
        <rFont val="Arial"/>
        <family val="2"/>
      </rPr>
      <t>l: Estilo de mando, pago, contratación, participación, inducción y capacitación, bienestar social, evaluación del desempeño y manejo de cambios</t>
    </r>
  </si>
  <si>
    <r>
      <rPr>
        <b/>
        <sz val="9"/>
        <rFont val="Arial"/>
        <family val="2"/>
      </rPr>
      <t>Características de la organización del trabaj</t>
    </r>
    <r>
      <rPr>
        <sz val="9"/>
        <rFont val="Arial"/>
        <family val="2"/>
      </rPr>
      <t>o: Comunicación, tecnología, organización del trabajo y demandas cualitativas y cuantitativas de la labor</t>
    </r>
  </si>
  <si>
    <r>
      <rPr>
        <b/>
        <sz val="9"/>
        <rFont val="Arial"/>
        <family val="2"/>
      </rPr>
      <t>Características del grupo social de trabaj</t>
    </r>
    <r>
      <rPr>
        <sz val="9"/>
        <rFont val="Arial"/>
        <family val="2"/>
      </rPr>
      <t>o: Relaciones, cohesión, calidad de interacciones y trabajo en equipo</t>
    </r>
  </si>
  <si>
    <r>
      <rPr>
        <b/>
        <sz val="9"/>
        <rFont val="Arial"/>
        <family val="2"/>
      </rPr>
      <t>Interface persona - tarea</t>
    </r>
    <r>
      <rPr>
        <sz val="9"/>
        <rFont val="Arial"/>
        <family val="2"/>
      </rPr>
      <t>: Conocimientos, habilidades en relación con la demanda de la tarea, Iniciativa, autonomía y reconocimiento, identificación de la persona con la tarea y la organización</t>
    </r>
  </si>
  <si>
    <r>
      <rPr>
        <b/>
        <sz val="9"/>
        <rFont val="Arial"/>
        <family val="2"/>
      </rPr>
      <t>Jornada de trabajo</t>
    </r>
    <r>
      <rPr>
        <sz val="9"/>
        <rFont val="Arial"/>
        <family val="2"/>
      </rPr>
      <t>: Pausas, Trabajo nocturno, rotación, horas extras y descansos</t>
    </r>
  </si>
  <si>
    <t>Esfuerzo</t>
  </si>
  <si>
    <t>Ruido de impacto, intermitente o continuo</t>
  </si>
  <si>
    <t>Iluminación - luz visible por exceso o por deficiencia</t>
  </si>
  <si>
    <t>Vibración cuerpo entero, segmentaria</t>
  </si>
  <si>
    <t>Temperaturas extremas (calor y frío)</t>
  </si>
  <si>
    <t>Ventilación (natural o artificial)</t>
  </si>
  <si>
    <t>Postura (prolongada mantenida, forzada,
antigravitacional)</t>
  </si>
  <si>
    <t>Públicos (robos, atracos, asaltos, atentados, de orden público, etc.)</t>
  </si>
  <si>
    <t>Locativo (sistemas y medios de almacenamiento,  arrumes elevados sin estibas, muebles mal anclados en el piso o en la pared, almacenamientos inadecuados, condiciones de la estructura de trabajo)</t>
  </si>
  <si>
    <t>Condiciones de orden y aseo, (caída de objetos, caída al mismo nivel o a un plano inferior, desorden en puestos de trabajo y bodegas)</t>
  </si>
  <si>
    <t>Mecánico (elementos o partes de máquinas, herramientas, equipos, piezas a trabajar, materiales proyectados sólidos o fluidos, superficies calientes)</t>
  </si>
  <si>
    <t>Eléctrico - (alta, media y baja tensión, estática por contacto indirecto)</t>
  </si>
  <si>
    <t>Tecnológico (explosión, fuga, derrame de sustancias químicas, incendio)</t>
  </si>
  <si>
    <t>Superficies de trabajo (irregulares, deslizantes, con diferencia del nivel, calientes)</t>
  </si>
  <si>
    <t>Antrópicos (inundaciones, deslizamientos, incendios forestales, sequías, aludes)</t>
  </si>
  <si>
    <t>Meteorológicos (huracanes, tornados, granizadas, tormenta eléctrica)</t>
  </si>
  <si>
    <t>Geofísicos (terremotos, volcanes, subsidencias, colapsos, inestabilidad del terreno)</t>
  </si>
  <si>
    <t>Daños en infraestructura.</t>
  </si>
  <si>
    <t>Fenómenos naturales</t>
  </si>
  <si>
    <t>Pueden generar consecuencias indeseables para los trabajadores.</t>
  </si>
  <si>
    <t>Pueden generar consecuencias indeseables para los trabajadores, como daños a la salud, al ambiente, infraestructura y equipos.</t>
  </si>
  <si>
    <t>Eléctrico - canalización inadecuada de cables eléctricos y de computo</t>
  </si>
  <si>
    <t xml:space="preserve">CIUDAD:  </t>
  </si>
  <si>
    <t>DIRECCIÓN:</t>
  </si>
  <si>
    <t>CLASIFICACION DE LA TAREA</t>
  </si>
  <si>
    <t>EFECTOS POSIBLES</t>
  </si>
  <si>
    <t>Funcionarios:</t>
  </si>
  <si>
    <t>Actualiza:</t>
  </si>
  <si>
    <t>Operador:</t>
  </si>
  <si>
    <t>Total personas:</t>
  </si>
  <si>
    <t>Lesión de tejidos blandos, lesiones osteomusculares, muerte. Generado por incendios.</t>
  </si>
  <si>
    <t>Lesiones de tejidos blandos, crisis emocional. Generado por agresiones de los visitantes.</t>
  </si>
  <si>
    <t>Lesiones de tejidos blandos,  lesiones osteomusculares, crisis emocional. Generado por robos o atracos dentro y fuera de las instalaciones.</t>
  </si>
  <si>
    <t>Desarrollo de enfermedades infectocontagiosas como hepatitis, SIDA, herpes, tuberculosis,
zoonosis, carbunco, leptospirosis, fiebre tifoidea, tétanos, infecciones, entre otras. Por contacto de superficies en baños.</t>
  </si>
  <si>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mando de los jefes.</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</si>
  <si>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trabajo en equipo.</t>
    </r>
  </si>
  <si>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 por carga laboral.</t>
    </r>
  </si>
  <si>
    <r>
      <rPr>
        <b/>
        <sz val="9"/>
        <rFont val="Arial"/>
        <family val="2"/>
      </rPr>
      <t>Salud física</t>
    </r>
    <r>
      <rPr>
        <sz val="9"/>
        <rFont val="Arial"/>
        <family val="2"/>
      </rPr>
      <t xml:space="preserve">: enfermedades cardiovasculares, alteraciones gastrointestinales, afecciones cutáneas. Generadas por carga laboral.
</t>
    </r>
    <r>
      <rPr>
        <b/>
        <sz val="9"/>
        <rFont val="Arial"/>
        <family val="2"/>
      </rPr>
      <t>Salud mental</t>
    </r>
    <r>
      <rPr>
        <sz val="9"/>
        <rFont val="Arial"/>
        <family val="2"/>
      </rPr>
      <t>: alteraciones de la conducta, de las capacidades cognitivas, emocionales, etc. Generado por sobre esfuerzo laboral.</t>
    </r>
  </si>
  <si>
    <t>Contusiones, lesión de tejidos blandos, lesiones osteomusculares. Generado por instalaciones y elementos diferentes a la sede administrativa.</t>
  </si>
  <si>
    <t>Hipoacusia neurosensorial, aumento del ritmo cardiaco, aumento de estrés, dificultad para concentrarse. Generado por máquinas, vehículos de transporte aéreo, terrestre y fluvial.</t>
  </si>
  <si>
    <t>Calor: Aumenta la irritabilidad, incapacidad para concentrarse, erupción, calambres, agotamiento, sincope por calor, convulsiones, sudoración intensa. Generado por exposición a altas temperaturas.</t>
  </si>
  <si>
    <r>
      <rPr>
        <b/>
        <sz val="9"/>
        <rFont val="Arial"/>
        <family val="2"/>
      </rPr>
      <t>Condiciones de la tarea:</t>
    </r>
    <r>
      <rPr>
        <sz val="9"/>
        <rFont val="Arial"/>
        <family val="2"/>
      </rPr>
      <t xml:space="preserve"> Carga mental, contenido de la tarea, demandas emocionales, sistemas de control, definición de roles y monotonía</t>
    </r>
  </si>
  <si>
    <r>
      <rPr>
        <b/>
        <sz val="9"/>
        <rFont val="Arial"/>
        <family val="2"/>
      </rPr>
      <t>Salud física</t>
    </r>
    <r>
      <rPr>
        <sz val="9"/>
        <rFont val="Arial"/>
        <family val="2"/>
      </rPr>
      <t xml:space="preserve">: enfermedades cardiovasculares, alteraciones gastrointestinales, afecciones cutáneas. Generado por carga laboral.
</t>
    </r>
    <r>
      <rPr>
        <b/>
        <sz val="9"/>
        <rFont val="Arial"/>
        <family val="2"/>
      </rPr>
      <t>Salud mental</t>
    </r>
    <r>
      <rPr>
        <sz val="9"/>
        <rFont val="Arial"/>
        <family val="2"/>
      </rPr>
      <t>: alteraciones de la conducta, de las capacidades cognitivas, emocionales, etc. Generado por relaciones intralaborales con los compañeros.</t>
    </r>
  </si>
  <si>
    <t>Elaborar, actualizar, socializar y/o publicar documentos según requerimientos legales, técnicos y operativos, reuniones internas, atención al público y labores propias de los cargos.</t>
  </si>
  <si>
    <t>Visitantes:</t>
  </si>
  <si>
    <t>FISICOS</t>
  </si>
  <si>
    <t>QUIMICOS</t>
  </si>
  <si>
    <t>Resfriado Común, Sinositus, Rinitis, Neumonia, Neumoconiosis, Cefaleas. Generado por particulas en el ambiente como polvo, humo, gases de exhostos.</t>
  </si>
  <si>
    <t>Fatiga,dolor abdominal,dolor en oídos,asfixia, hipoxia, aumento de estrés. Generado por traslado a ciudades en avión.</t>
  </si>
  <si>
    <t>* Limpieza y desinfección de superficies de trabajo
* Lavado de manos con abundante jabón de espuma
* Desinfección de las manos por medio de gel antibacterial</t>
  </si>
  <si>
    <t>* Limpieza y desinfección de superficies de trabajo y objetos
* Lavado de manos con abundante jabón de espuma
* Desinfección de las manos por medio de gel antibacterial
* Mantener aireado las áreas de trabajo</t>
  </si>
  <si>
    <t>* Lavado de manos con abundante jabón de espuma
* Desinfección de las manos por medio de gel antibacterial</t>
  </si>
  <si>
    <t>*Gorra 
* Gafas con filtro UV - como responsabilidad del funcionario o contratista</t>
  </si>
  <si>
    <t xml:space="preserve">* Protector auditivo
</t>
  </si>
  <si>
    <t>Enfermedades respiratorias, alergias, Sinositus, Rinitis, Asma, Neumoconiosis. Generado por dispersión de particulas sólidas suspendidas en el aire (hollín, polen, moho).</t>
  </si>
  <si>
    <t>* Herramientas manuales de oficina en mal estado</t>
  </si>
  <si>
    <t>* Eliminar los elementos que no se utilicen</t>
  </si>
  <si>
    <t>* Instalación de dispensadores de gel antibacterial</t>
  </si>
  <si>
    <t>* Autocuidado
* Asistir a las capacitaciones programadas por el empleador sobre riesgos químico
* Suministrar al empleador información clara y completa sobre su estado de salud
* Informar sobre las condiciones de riesgo que se presenten en el  sitio de trabajo</t>
  </si>
  <si>
    <t>* Tapabocas</t>
  </si>
  <si>
    <t>* Instalación de cámaras de seguridad</t>
  </si>
  <si>
    <r>
      <rPr>
        <b/>
        <sz val="9"/>
        <rFont val="Arial"/>
        <family val="2"/>
      </rPr>
      <t>Salud física</t>
    </r>
    <r>
      <rPr>
        <sz val="9"/>
        <rFont val="Arial"/>
        <family val="2"/>
      </rPr>
      <t xml:space="preserve">: enfermedades cardiovasculares, alteraciones gastrointestinales, afecciones cutáneas
</t>
    </r>
    <r>
      <rPr>
        <b/>
        <sz val="9"/>
        <rFont val="Arial"/>
        <family val="2"/>
      </rPr>
      <t>Salud mental</t>
    </r>
    <r>
      <rPr>
        <sz val="9"/>
        <rFont val="Arial"/>
        <family val="2"/>
      </rPr>
      <t>: alteraciones de la conducta, de las capacidades cognitivas, emocionales, etc. Generados por falta de conocimiento en las tareas</t>
    </r>
  </si>
  <si>
    <t>Fiebre alta, tos, dificultad para respirar, fatiga, secreciones nasales, malestar general, infección respiratoria aguda,  muerte generado por contagio del virus COVID-19</t>
  </si>
  <si>
    <t>* Autocuidado
* Asistir a las capacitaciones programadas por el empleador
* Informar sobre las condiciones de riesgo que se presenten en el  sitio de trabajo
* Reportar inmediatamente todo accidente o incidente de trabajo</t>
  </si>
  <si>
    <t>Lesión de tejidos blandos, lesiones osteomusculares, intoxicación. Generado por derrame de productos químicos.</t>
  </si>
  <si>
    <t>* Autocuidado
* Asistir a las capacitaciones programadas por el empleador
* Reportar inmediatamente todo accidente o incidente de trabajo
* Conocer y aplicar el procedimiento de emergencias del sitio de trabajo</t>
  </si>
  <si>
    <t xml:space="preserve">* Autocuidado
* Asistir a las capacitaciones programadas por el empleador
* Reportar inmediatamente todo accidente o incidente de trabajo
* Acatar y respetar las señales que identifican el peligro
</t>
  </si>
  <si>
    <t>* Autocuidado
* Asistir a las capacitaciones programadas por el empleador
* Reportar inmediatamente todo accidente o incidente de trabajo
* Mantener la calma ante una situación de riesgo
* Abstenerse de realizar acciones o comentarios que puedan provocar a otras personas
* Estar alerta ante cualquier situación de emergencia
* Busque ayuda psicológica si lo necesita</t>
  </si>
  <si>
    <t xml:space="preserve">* Autocuidado
* Asistir a las capacitaciones programadas por el empleador
* Reportar inmediatamente todo accidente o incidente de trabajo
* Acatar y respetar las señales que identifican el peligro
* Conocer el protocolo de emergencias
</t>
  </si>
  <si>
    <t>Versión</t>
  </si>
  <si>
    <t>Fecha de Cambio</t>
  </si>
  <si>
    <t>Descripción de la modificación</t>
  </si>
  <si>
    <t>Creación del documento</t>
  </si>
  <si>
    <r>
      <rPr>
        <b/>
        <sz val="9"/>
        <color rgb="FFFF0000"/>
        <rFont val="Verdana"/>
        <family val="2"/>
      </rPr>
      <t>Nota:</t>
    </r>
    <r>
      <rPr>
        <sz val="9"/>
        <color rgb="FFFF0000"/>
        <rFont val="Verdana"/>
        <family val="2"/>
      </rPr>
      <t xml:space="preserve"> Se debe registrar el control de cambios, pero esta hoja no se publica.</t>
    </r>
  </si>
  <si>
    <t>FORMATO MATRIZ DE IDENTIFICACIÓN DE PELIGROS, VALORACIÓN DE RIESGOS Y DETERMINACIÓN DE CONTROLES</t>
  </si>
  <si>
    <t>Código: 770.12.15-50</t>
  </si>
  <si>
    <t>PROCESO DE GESTIÓN DE TALENTO HUMANO</t>
  </si>
  <si>
    <t>Versión: 03</t>
  </si>
  <si>
    <t>PROCEDIMIENTO IMPLEMENTACIÓN Y MONITOREO DEL SG-SST</t>
  </si>
  <si>
    <t>Fecha de aprobación: 20/07/2020</t>
  </si>
  <si>
    <t>Pagina 1 de 1</t>
  </si>
  <si>
    <t>Se actualizan campos para orientar identificación por peligros a partir de los procesos y dar cumplimiento al Anexo 1 de la Metodología de Administración de Riesgos (100.1.20-1 V.7), acorde a la Norma GTC 45:2012. Se actualiza el nombre del procedimiento al cual se asocia.</t>
  </si>
  <si>
    <t>Se incluyó el campo de dirección territorial, ciudad, dirección, número de funcionarios, operadores, visitantes, total personas y quien actualiza</t>
  </si>
  <si>
    <t>* Tapabocas
* Guantes quirurgicos
* Gafas de Bioseguridad
(Verificación la entrega de los EPP por parte del contratista )</t>
  </si>
  <si>
    <t>* Autocuidado
* Asistir a las capacitaciones programadas por el empleador
* Suministrar al empleador información clara y completa sobre su estado de salud
* Informar sobre las condiciones de riesgo que se presenten en el  sitio de trabajo
* Participar en la prevención de riesgos psicosociales mediante las actividades que realice la empresa</t>
  </si>
  <si>
    <t>* Tapabocas
* Guantes
* Gafas de Bioseguridad
(EPP suministrados por el contratista)</t>
  </si>
  <si>
    <t>Desarrollo de enfermedades infectocontagiosas como hepatitis, SIDA, herpes, tuberculosis,
zoonosis, carbunco, leptospirosis, fiebre tifoidea, tétanos, infecciones, entre otras. Generado por el consumo de alimentos y agua  contaminada especialmente en zonas rurales.</t>
  </si>
  <si>
    <t>Desarrollo de enfermedades infectocontagiosas como hepatitis, SIDA, herpes, tuberculosis,
zoonosis, carbunco, leptospirosis, fiebre tifoidea, tétanos, infecciones, entre otras. Generado por caninos, ofidios u otros animales.</t>
  </si>
  <si>
    <t>* Autocuidado
* Asistir a las capacitaciones programadas por el empleador
* Informar sobre las condiciones de riesgo que se presenten en el  sitio de trabajo
* Reportar inmediatamente todo accidente o incidente de trabajo
* Circular de forma segura y prestar atención al transitar por caminos veredales</t>
  </si>
  <si>
    <t>Lesiones de tejidos blandos, crisis emocional.  Generado por robos o atracos fuera de las instalaciones.</t>
  </si>
  <si>
    <t>Lesiones de tejidos blandos, crisis emocional. Generado por agresiones de los usuarios.</t>
  </si>
  <si>
    <t>* Limpieza y desinfección de superficies de trabajo
* Lavado de manos con abundante jabón de espuma
* Desinfección de las manos por medio de gel antibacterial
* Mantener aireado las áreas de trabajo</t>
  </si>
  <si>
    <t>Cambios en la vía acústica, cefalea, dificultad de concentración, estrés, emociones, irritabilidad, sensaciones (zumbidos, tinitus). Generado por condiciones propias del área de trabajo (tiembres de teléfonos, voces).</t>
  </si>
  <si>
    <t>Calor y frío: Aumenta la irritabilidad, incapacidad para concentrarse, erupción, calambres, agotamiento, sincope por calor, convulsiones, sudoración intensa.Generado por la exposición a sistemas de ventilación (aire acondicionado).</t>
  </si>
  <si>
    <t>Dermatitis de contacto alérgico (DCA), sensibilización de la piel expuesta o sensibilización de las vías respiratorias después del contacto con la piel. Generado por la manipulación, almacenamiento, y transporte de productos químicos (limpiadores, desinfectantes, hipoclorito).</t>
  </si>
  <si>
    <t>Fatiga y desgaste visual, cefalea.  Generado por la transcripción de documentos</t>
  </si>
  <si>
    <t>Dolor de espalda y de extremidades superiores e inferiores.  Fatiga y espasmos musculares.  Generado por posturas prolongadas mantenida (sentada), ausencia de elementos de confort</t>
  </si>
  <si>
    <t>Daños en la piel como quemaduras, erupciones e incluso provocar cáncer de piel, aumento de la temperatura de la piel. Generado por el uso de microondas, lamparas fluorescentes, radiación infrerroja de scaner y fotocopiadora</t>
  </si>
  <si>
    <t>* Autocuidado
* Asistir a las capacitaciones programadas por el empleador
* Hacer un uso adecuado los equipos
* Informar sobre las condiciones de riesgo que se presenten en el sitio de trabajo
* Control de la distancia de seguridad frente equipos que emite radiaciones no ionizantes</t>
  </si>
  <si>
    <t>Fiebre alta, tos, dificultad para respirar, fatiga, secreciones nasales, malestar general, infección respiratoria aguda,  muerte.  Generado por contagio del virus SARS-coV2</t>
  </si>
  <si>
    <t>Infecciones, afectación de piel. Generado por picaduras de insectos (centro de acopio residuos)</t>
  </si>
  <si>
    <t>Dermatitis de contacto alérgico (DCA), sensibilización de la piel expuesta o sensibilización de las vías respiratorias después del contacto con la piel. Generado por la exposición de los productos químicos con los que se realizan limpieza y desinfección de las áreas de trabajo.</t>
  </si>
  <si>
    <t xml:space="preserve">* Autocuidado
* Asistir a las capacitaciones programadas por el empleador
* Reportar inmediatamente todo accidente o incidente de trabajo
* Acatar y respetar las normas viales para peatones
</t>
  </si>
  <si>
    <t>* Autocuidado
* Asistir a las capacitaciones programadas por el empleador
* Reportar inmediatamente todo accidente o incidente de trabajo
* Mantener la calma ante una situación de riesgo
* Abstenerse de realizar acciones o comentarios que puedan provocar a otras personas
* Estar alerta ante cualquier situación de emergencia
* Buscar ayuda psicológica si lo necesita</t>
  </si>
  <si>
    <t xml:space="preserve">* Autocuidado
* Asistir a las capacitaciones programadas por el empleador sobre riesgos químico
* Suministrar al empleador información clara y completa sobre su estado de salud
* Informar sobre las condiciones de riesgo que se presenten en el  sitio de trabajo
</t>
  </si>
  <si>
    <t>Infecciones, afectación de piel. Generado por picaduras de insectos y roedores</t>
  </si>
  <si>
    <t xml:space="preserve">
NO</t>
  </si>
  <si>
    <t>*Elementos de bioseguridad para brigadistas</t>
  </si>
  <si>
    <t>* Protector auditivo</t>
  </si>
  <si>
    <t>* Mantenimiento equipos y aparatos eléctricos</t>
  </si>
  <si>
    <t>Heridas, cortaduras, chuzones, machucones. Generado por el uso de herramientas de oficina.
(como cosedora, guillotina, saca ganchos y bisturi)</t>
  </si>
  <si>
    <t>Desarrollo de enfermedades infectocontagiosas como hepatitis, SIDA, herpes, tuberculosis,
zoonosis, carbunco, leptospirosis, fiebre tifoidea, tétanos, infecciones, entre otras. Por contacto de superficies en baños públicos especialmente en zonas rurales con deficiencia de higiene.</t>
  </si>
  <si>
    <t>Lumbalgias, tendinitis, síndrome cervical por tensión, lesiones del sistema músculo esquelético, fatiga, alteraciones del sistema vascular. Generado por carga y transporte de lesionados tanto en prácticas de brigada de emergencia como casos reales</t>
  </si>
  <si>
    <t>Dolor de espalda y de extremidades superiores e inferiores.  Fatiga y espasmos musculares.  Generado por posturas prolongadas mantenida (de pie) del personal de servicios generales</t>
  </si>
  <si>
    <t>Lumbalgias, tendinitis, síndrome cervical por tensión, lesiones del sistema músculo esquelético, fatiga, alteraciones del sistema vascular. Generado por la manipulación de elementos de aseo (escoba, traperos) realizado por el personal de servicios generales</t>
  </si>
  <si>
    <t>Síndrome cervical por tensión, síndrome del túnel carpiano, tendinitis, dedo en gatillo, bursitis, lumbalgia.  Generado por movimientos repetitivos de miembros superiores por manipulación de elementos de aseo y lavado de loza</t>
  </si>
  <si>
    <t>Trauma de columna vertebral asociado a postura inadecuada, alteración del sistema nervioso central, fatiga muscular, dolores abdominales y digestivos, problemas de equilibrio y dolores de cabeza. Generado por vehículos en movimiento utilizados para el traslado a ciudades o zonas rurales.</t>
  </si>
  <si>
    <t>* Informar y capacitar a los empleados sobre riesgo público y accidentes de tránsico y educación vial
* Fomentar el respeto al cumplimiento de las normas de circulación
* Fomentar el autocuidado</t>
  </si>
  <si>
    <t>Lesión de tejidos blandos, lesiones osteomusculares, fracturas, muerte. Generados por medios de transporte público terrestre o fluvial (desplazamientos a pie, cruce de vías, navegación fluvial y por condiciones de movilidad de la zona y carreteras por las que se deben desplazar los empleados de la entidad.</t>
  </si>
  <si>
    <t>* Autocuidado
* Asistir a las capacitaciones sobre riesgo biológico  programadas por el empleador
* Suministrar al empleador información clara y completa sobre su estado de salud
* Hacer uso de baños bien aseados
* Lavado correcto de manos y desinfección de las mismas</t>
  </si>
  <si>
    <t>APOYO SST</t>
  </si>
  <si>
    <t>* Limpieza de superficies
* Lavado de manos</t>
  </si>
  <si>
    <t>Desarrollo de enfermedades infectocontagiosas como hepatitis, SIDA, herpes, tuberculosis,
zoonosis, carbunco, leptospirosis, fiebre tifoidea, tétanos, infecciones, entre otras. Por contacto con personas contaminadas en atención al público.</t>
  </si>
  <si>
    <t>Sede administrativa - Cra 58 # 64 - 102</t>
  </si>
  <si>
    <t>Desarrollo de enfermedades infectocontagiosas como hepatitis, SIDA, herpes, tuberculosis,
zoonosis, carbunco, leptospirosis, fiebre tifoidea, tétanos, infecciones, entre otras. Generado por el consumo de alimentos de servicio de restaurante y consumo de agua contaminada.</t>
  </si>
  <si>
    <t>* Autocuidado
* Asistir a las capacitaciones sobre riesgo biológico  programadas por el empleador
* Suministrar al empleador información clara y completa sobre su estado de salud
* Identificar los riesgos en su lugar de trabajo  y aplicar las medidas correctivas necesarias</t>
  </si>
  <si>
    <t>* Autocuidado
* Asistir a las capacitaciones sobre riesgo biológico  programadas por el empleador
* Suministrar al empleador información clara y completa sobre su estado de salud
* Identificar los riesgos en su lugar de trabajo  y aplicar las medidas correctivas necesarias
* Consumir agua potable
* Consumir alimentos únicamente en lugares confiables</t>
  </si>
  <si>
    <t>* Autocuidado
* Asistir a las capacitaciones sobre riesgo biológico programadas por el empleador
* Suministrar al empleador información clara y completa sobre su estado de salud
* Identificar los riesgos en su lugar de trabajo  y aplicar las medidas correctivas necesarias</t>
  </si>
  <si>
    <t>* Autocuidado
* Asistir a las capacitaciones sobre riesgo biológico COVID - 19, programadas por el empleador
* Suministrar al empleador información clara y completa sobre su estado de salud
* Identificar los riesgos en su lugar de trabajo  y aplicar las medidas correctivas necesarias
* Dar cumplimiento con el protocolo de bioseguridad establecido por la entidad</t>
  </si>
  <si>
    <t>* Autocuidado
* Asistir a las capacitaciones programadas por el empleador sobre conservación auditiva 
* Hacer uso adecuado de teléfonos fijos y celulares
* Evitar exposiciones innecesarias a elevados niveles de ruido
* Ajustar el volumen de celulares o teléfonos fijos
* Informar sobre las condiciones de riesgo que se presenten en el sitio de trabajo</t>
  </si>
  <si>
    <t>* Capacitar los empleados sobre conservación auditiva.
* Campañas de sencibilización para el ajuste de volumen en teléfonos fijos y celulares
* Fomentar el autocuidado</t>
  </si>
  <si>
    <t>* Mantenimiento y revisión de equipos por personal autorizado
* Mantener limpios los equipos
* Minimizar el tiempo de exposición
* Capacitar a los empleados sobre los riesgos y las medidas de prevención  por exposición a radiaciones no ionizantes
* Sensibilizar a los colaboradores acerca del buen uso y cuidado de los equipos
* Fomentar el autocuidado</t>
  </si>
  <si>
    <t>* Realizar campañas de lavado correcto de manos y desinfección de las mismas
* Mantener los objetos y superficies de trabajo limpias
* Contratación de personal de servicios generales
* Capacitar a los empleados sobre los riesgos y las medidas de prevención  por exposición a riesgos Biológicos
* Hacer seguimiento al estado de salud de los empleados
* Fomentar el autocuidado</t>
  </si>
  <si>
    <t>* Campañas de lavado correcto de manos y desinfección de las mismas
* Limpieza y desinfección de superficies
* Contratación de personal de servicios generales
* Capacitar a los empleados sobre los riesgos y las medidas de prevención  por exposición a riesgos Biológicos
* Fomentar el autocuidado</t>
  </si>
  <si>
    <t>* Realizar campañas de lavado correcto de manos y desinfección de las mismas
* Capacitar a los empleados sobre los riesgos y las medidas de prevención  por exposición a riesgos Biológicos
* Disposición de filtros de agua
* Fomentar el autocuidado</t>
  </si>
  <si>
    <t>* Controlar en ambientes los límites permisibles de alta o baja temperatura 
* Mantenimiento preventivo a los equipos de ventilación
* Evitar corrientes de aire molestas sobre los trabajadores
* Garantizar disponibilidad de agua
* Capacitar a los empleados sobre los riesgos y las medidas de prevención  por exposición a riesgos físicos por temperaturas extremas
* Reducción del tiempo de exposición
* Fomentar el autocuidado</t>
  </si>
  <si>
    <t xml:space="preserve">* Autocuidado
* Asistir a las capacitaciones programadas por el empleador 
* Suministrar al empleador información clara y completa sobre su estado de salud
* Informar sobre las condiciones de riesgo que se presenten en el sitio de trabajo
* Mantenerse bien hidratado
</t>
  </si>
  <si>
    <t>* Disponibilidad de hojas de seguridad (MSDS)
* Inspecciones de seguridad para verificar el manejo adecuado de los productos químicos
* Señalización de las áreas donde se está haciendo la limpieza y desinfección
* Evitar la presencia de otras personas en las zonas donde se este realizando la limpieza
* Establecer horarios de limpieza y desinfección
* Capacitar al personal de servicios generales para la manipulación de los productos quimicos 
* Reducción del tiempo de exposición
* Fomentar el autocuidado</t>
  </si>
  <si>
    <t>* Normas y procedimientos para el manejo adecuados de los productos químicos
* Etiquetado correcto de los productos químicos
* Disponibilidad de hojas de seguridad (MSDS)
* Inspecciones de seguridad para verificar el manejo adecuado de los productos químicos
* Señalización en el lugar donde se almacenen los productos químicos
* Capacitar al personal de servicios generales para la manipulación de los productos quimicos 
* Reducción del tiempo de exposición
* Fomentar el autocuidado</t>
  </si>
  <si>
    <t>* Realizar mantenimiento y revisión periódica de los sistemas de ventilación 
* Mantener limpio las áreas de trabajo 
* Evitar la presencia de otras personas en las zonas donde se este realizando la limpieza
* Capacitar a los empleados en la prevención de los riesgos químicos por material particulado
* Fomentar el autocuidado</t>
  </si>
  <si>
    <t>* Aplicación de batería de R.P.
* Capacitar a los empleados sobre riesgo psicosocial
* Fomentar el autocuidado
* SVE en riesgo Psicosocial
* Fomentar estrategias de comunicación entre los niveles
* Intervención: (trabajo en equipo, liderazgo, clima laboral
* Desarrollar programas de intervención en crisis
* Conformación del comité de convivencia laboral</t>
  </si>
  <si>
    <t>Traumas acumulativos en miembros superiores y desordenes musculo esqueléticos que pueden comprometer tejidos musculo tendinosos de hombros, codos, muñcas y dedos (mano domiante): síndrome de túnel de carpo, tenosinovitis, tendinitis de flexo extensores, Epicondilitis, bursitis. Síndrome de manguito rotador, o síndrome de hombro doloroso. Disestesias y parestesias.  Generado por la digitación de documentos y grapado de los mismo</t>
  </si>
  <si>
    <t>* Autocuidado
* Asistir a las capacitaciones programadas por el empleador
* Ejecución de las pausas activas
* Informar sobre las condiciones de riesgo que se presenten en el  sitio de trabajo
* Cumplir con la programación de los exámenes médicos
* Hacer el trabajo de manera segura
* Utilizar los equipos y herramientas suministrados en forma adecuada</t>
  </si>
  <si>
    <t xml:space="preserve">* Escritorios con espacio suficiente para apoyo de antebrazos. 
* Teclados de suave percusión. 
* Implementación de mouse óptico. 
* Mantenimiento de elementos como teclados y mouse. </t>
  </si>
  <si>
    <t>* Capacitar a los empleados en prevención de enfermedades músculo esqueléticas
* Reducción de tiempo de exposición
* Fomentar el autocuidado
* Coordinación de actividades de prevención con la ARL
* Implementar el PVE con énfasis osteomuscular y carga física 
* Realizar exámenes médicos periódicos con énfasis osteomusculares
* Inspecciones preventivas en los puesto de trabajo
* Hacer seguimiento a la ejecución de las pausas activas</t>
  </si>
  <si>
    <t>* Capacitar a los empleados de servicios generales de prevención de enfermedades músculo esqueléticas (Verificación por parte del contratista la realización de la capacitación)
* Reducción de tiempo de exposición
* Fomentar el autocuidado
* Realizar exámenes médicos ocupacionales con énfasis osteomusculares
* Hacer seguimiento a la ejecución de las pausas activas
* Organizar el trabajo de forma que los trabajadores varíen su actividad</t>
  </si>
  <si>
    <t>* Autocuidado
* Asistir a las capacitaciones programadas por el empleador
* Realizar pausas activas
* Informar sobre las condiciones de riesgo que se presenten en el  sitio de trabajo
* Cumplir con la programación de los exámenes médicos
* Hacer el trabajo de manera segura
* Ejecución de las pausas activas</t>
  </si>
  <si>
    <t>* Silla tipo oficina, con mecanismos de ajuste en altura del asiento, profundidad del espaldar, sistema de bloqueo de basculante (solo de espaldar). Espaldar medio con prominencia lumbar. Material tipo paño, con acolchado suave tipo espuma.
* Implementacion de soportes de elevación de altura de monitores 
* Descansapies</t>
  </si>
  <si>
    <t xml:space="preserve">* Autocuidado
* Asistir a las capacitaciones programadas por el empleador
* Ejecución de las pausas activas
* Informar sobre las condiciones de riesgo que se presenten en el  sitio de trabajo
* Hacer el trabajo de manera segura
* Cumplir con la programación de los exámenes médicos
* Mantener el área de trabajo ordenado
* Utilizar los equipos y herramientas suministrados en forma adecuada
</t>
  </si>
  <si>
    <t>* Autocuidado
* Asistir a las capacitaciones programadas por el empleador
* Realizar pausas activas
* Informar al empleador sobre las condiciones de salud
* Hacer el trabajo de manera segura
* Cumplir con la programación de los exámenes médicos</t>
  </si>
  <si>
    <t>* Capacitar a los empleados sobre higiene postural y de pausas activas (Realización de la capacitación por parte del operador)
* Reducción del tiempo de exposición
* Fomentar el autocuidado
* Realizar exámenes médicos periódicos con énfasis osteomuscular
* Hacer seguimiento a la ejecución de las pausas activas
* Realizar inspecciones preventivas
* Organizar el trabajo de forma que los trabajadores varíen su actividad</t>
  </si>
  <si>
    <t>* Capacitar a los empleados sobre higiene postural y de pausas activas (Realización de la capacitación por parte del operador)
* Reducción del tiempo de exposición
* Fomentar el autocuidado
* Realizar exámenes médicos periódicos con énfasis osteomuscular
* Hacer seguimiento a la ejecución de las pausas activas
* Organizar el trabajo de forma que los trabajadores varíen su actividad</t>
  </si>
  <si>
    <t>* Autocuidado
* Asistir a las capacitaciones programadas por el empleador
* Ejecución de las pausas activas
* Informar al empleador sobre las condiciones de salud
* Hacer el trabajo de manera segura
* Cumplir con la programación de los exámenes médicos
* Utilizar los equipos y herramientas suministrados en forma adecuada</t>
  </si>
  <si>
    <t>* Autocuidado
* Asistir a las capacitaciones programadas por el empleador
* Ejecución de las pausas activas
* Informar sobre las condiciones de riesgo que se presenten en el  sitio de trabajo
* Hacer el trabajo de manera segura
* Cumplir con la programación de los exámenes médicos</t>
  </si>
  <si>
    <t>Lumbalgias, tendinitis, síndrome cervical por tensión, lesiones del sistema músculo esquelético, fatiga, alteraciones del sistema vascular. Generado por levantamiento material de archivo, insumos de aseo y cafeteria, insumos de papeleria, materiales y herramientas</t>
  </si>
  <si>
    <t>* Autocuidado
* Asistir a las capacitaciones programadas por el empleador
* Ejecución de las pausas activas
* Informar sobre las condiciones de riesgo que se presenten en el  sitio de trabajo
* Reportar inmediatamente todo accidente o incidente de trabajo
* Hacer el trabajo de manera segura
* Utilizar adecuadamente los procedimientos para las tareas asignadas</t>
  </si>
  <si>
    <t>* Mejorar condiciones de la carga (con grúas, carretillas elevadoras, carro servicio de cafetería etc.)</t>
  </si>
  <si>
    <t>* Autocuidado
* Participación de las actividades realizadas por SST
* Ejecución de las pausas activas
* Informar sobre las condiciones de riesgo que se presenten en el  sitio de trabajo
* Reportar inmediatamente todo accidente o incidente de trabajo
* Hacer el trabajo de manera segura
* Utilizar adecuadamente los procedimientos para las tareas asignadas</t>
  </si>
  <si>
    <t>* Capacitar a los empleados en prevención del riesgo biomecánico por manejo manual de cargas
* Capacitaciones en prevención del riesgo biomecánico (pausas activas, rumba terapia, etc.)
* Entrenamiento en técnicas seguras para la manipulación de las cargas
* Reducir tiempo de exposición
* Fomentar el autocuidado
* Supervisión de las labores que van a realizar los empleados
* Limitar o disminuir los desplazamientos con carga
* Hacer seguimiento a la ejecución de las pausas activas</t>
  </si>
  <si>
    <t>* Capacitar a los brigadistas prevención del riesgo biomecánico por manejo manual de cargas
* Entrenamiento en técnicas seguras para la manipulación de las cargas
* Reducir tiempo de exposición
* Fomentar el autocuidado
* Supervisión de las labores que van a realizar los empleados
* Limitar o disminuir los desplazamientos con carga
* Hacer seguimiento a la ejecución de las pausas activas</t>
  </si>
  <si>
    <t>* Autocuidado
* Fomentar el no uso de celular mientras se camina (subir o bajar escaleras).
* Reportar los accidentes y/o incidentes de trabajo al area de talento Humano.
* Reportar condicones de salud.
* Participár en las capacitaciones que brinda la entidad.</t>
  </si>
  <si>
    <t>* Utilizar calzado adecuado  y conservar el zapata amarrado)</t>
  </si>
  <si>
    <t>* Autodisciplina.
* Reportar los accidentes y/o incidentes de trabajo al area de talento Humano.
* Reportar condicones de salud.
* Participár en las capacitaciones que brinda la entidad.
* Evitar pisar los cables
* Informar sobre las condiciones de riesgo que se presenten en el  sitio de trabajo
* Mantener limpio y ordenado el área de trabajo
* Colocar cada cosa en su lugar y eliminar lo que no sirva</t>
  </si>
  <si>
    <t>* Capacitar a los empleados sobre las medidas de  prevención de accidentes
* Capacitación sobre el manejo adecuado de equipos y herramientas
* Fomentar el autocuidado
* Realizar mantenimiento preventivo a equipos y herramientas
* Realizar inspecciones de seguridad para verificar el estado de los equipos y herramientas
* Disponer de las herramientas adecuadas para el desarrollo de cada actividad
* Procedimientos seguros de trabajo en el manejo de las herramientas</t>
  </si>
  <si>
    <t>* Autocuidado
* Asistir a las capacitaciones programadas por el empleador
* Informar sobre las condiciones de riesgo que se presenten en el  sitio de trabajo
* Reportar inmediatamente todo accidente o incidente
* Usar  adecuadamente las herramientas para cada trabajo
* Hacer una inspección a los equipos y herramientas antes de usarlos</t>
  </si>
  <si>
    <t>* Autocuidado
* Asistir a las capacitaciones programadas por el empleador 
* Suministrar al empleador información clara y completa sobre su estado de salud
* Informar sobre las condiciones de riesgo que se presenten en el sitio de trabajo
*Asegurarse de mantener
un distanciamiento de
seguridad del cuerpo hacia
las superficies calientes</t>
  </si>
  <si>
    <t>* Autocuidado
* Asistir a las capacitaciones programadas por el empleador
* Informar sobre las condiciones de riesgo que se presenten en el  sitio de trabajo
* Reportar inmediatamente todo accidente o incidente
* Usar  adecuadamente los equipos eléctricos
* Evitar sobrecargar la instalación eléctrica instalando adaptadores (“ladrones”)</t>
  </si>
  <si>
    <t>* Instalaciones eléctricas bajo la norma RETIE</t>
  </si>
  <si>
    <t>* Capacitar a los empleados en  prevencion por condiciones de seguridad.
* Fomentar el autocuidado.
* Mejorar las disposicion de elementos de almacenamiento en bodega y/o archivo.
* Mantener limpio y ordenado las areas de bodega y/o archivo.
* Realizar inspecciones de seguridad en instalaciones y puestos de trabajo.
* Realizar el seguimiento al cumplimiento del programa de orden y aseo.
* Delimitar y señalar la ubicación de las cosas.
* Evitar las alturas excesivas en el apilamiento de materiales</t>
  </si>
  <si>
    <t>* Autodisciplina.
* Reportar los accidentes y/o incidentes de trabajo al area de talento Humano.
* Reportar condicones de salud.
* Participár en las capacitaciones que brinda la entidad.
* Evitar pisar los cables
* Informar sobre las condiciones de riesgo que se presenten en el  sitio de trabajo
* Mantener limpio y ordenado el área de trabajo
* Colocar cada cosa en su lugar y eliminar lo que no sirva
* Evitar pisar los cables</t>
  </si>
  <si>
    <t>* Inventarios de productos químicos de aseo con su respectivas hojas de seguridad.
* Disponer de un espacio adecuado para el almacenacmiento de los productos quimicos.
* Capacitacion al personal de servicios generales para la manipulacion y manejo de sustancias quimicas.
* Fomentar el autocuidado
* Procedimientos seguros para el manejo de productos químicos
* Evitar la presencia de otras personas en las zonas donde se este realizando la limpieza
* Almanecer adecuadamente los productos químicos</t>
  </si>
  <si>
    <t>* Almacenamiento de sustancias químicas de aseo dentro de armarios</t>
  </si>
  <si>
    <t>* Autocuidado
* Asistir a las capacitaciones programadas por el empleador
* Reportar inmediatamente todo accidente o incidente de trabajo
* Informar sobre las condiciones de riesgo que se presenten en el  sitio de trabajo</t>
  </si>
  <si>
    <t>* Extintores Portátiles</t>
  </si>
  <si>
    <t>* Capacitar a los empleados sobre riesgo público, accidentes de tránsico y educación vial
* Fomentar el respeto al cumplimiento de las normas de circulación
* Fomentar el autocuidado</t>
  </si>
  <si>
    <t>* Autocuidado
* Asistir a las capacitaciones programadas por el empleador
* Reportar inmediatamente todo accidente o incidente de trabajo
* Informar cualquier situación de amenaza al COMR y a SST
* Mantener la calma ante una situación de riesgo
* Estar alerta ante cualquier situación de emergencia
* Busque ayuda psicológica si lo necesita
* Evitar usar el celular en público, en el transporte o en la calle
* Evitar cargar grandes candidades de dinero en el bolso o billetera
* Llevar la maleta en la parte frontal del cuerpo
* Evitar llevar objetos finos
* Camine siempre por zonas transitadas e iluminadas</t>
  </si>
  <si>
    <t>* Capacitar a los empleados sobre medidas de seguridad, para actuación antes y después de un evento asociado a riesgo público.
* Fomentar el autocuidado
* Protocolos de seguridad ante cualquier eventualidad de riesgo público
* Intervención en crisis y primeros auxilios psicológicos
* Servicio de vigilancia privada
* Control de ingreso del personal visitante</t>
  </si>
  <si>
    <t>* Actualización de protocolo de emergencias
* Dotar a la brigada con los equipos necesarios para la atención emergencias
* Realizar  simulacros de evacuación 
* Mantener las rutas de evacuación libres  de obstáculos  y con suficiente iluminación
* Realizar un analisis de vulnerabilidad en la empresa
* Realizar inspecciones periódicas a infraestructura y equipos de atención de emergencias
* Ubicar los extintores y el  botiquín de primeros auxilios en lugares visibles, de fácil acceso  y libres de obstáculos
* Capacitar a los empleados en primeros auxilios 
* Capacitar a la brigada para la atención de emergencias
* Divulgación del plan de emergencias
* Fomentar el autocuidado</t>
  </si>
  <si>
    <t>Pueden generar consecuencias indeseables para los trabajadores.  Generado por inundaciones</t>
  </si>
  <si>
    <t>* Realizar campañas de lavado correcto de manos y desinfección de las mismas
* Mantener los objetos y superficies de trabajo limpias
* Capacitar a los empleados sobre los riesgos y las medidas de prevención  por exposición a riesgos Biológicos
* Hacer seguimiento al estado de salud de los empleados
* Fomentar el autocuidado</t>
  </si>
  <si>
    <t>* Contratación de personal de servicios generales
* Fomentar el autocuidado
* Capacitar a los empleados sobre riesgos Biológico COVID-19
* Publicaciones de medidas de prevención del COVID-19 en SUMA
* Realizar campañas de lavado correcto de manos y desinfección de las mismas
* Mantener las áreas de trabajo limpias
* Protocolo de  medidas de control para prevención en el contagio de COVID-19
* Hacer seguimiento al estado de salud de los empleados a través del aplicativo ALISSTA
* Seguimiento y control de esquema de vacunación COVID-19</t>
  </si>
  <si>
    <t>* Capacitar a los empleados sobre los riesgos y las medidas de prevención  por exposición a riesgos Biológicos COVID-19
* Seguimiento y control de esquema de vacunación COVID-19
* Fomentar el autocuidado
* Protocolo de  bioseguridad para prevención en el contagio de COVID-19
* Publicaciones de medidas de prevención del COVID-19 a través de SUMA
* Hacer seguimiento al estado de salud de los empleados a través del aplicativo ALISSTA
* Realizar campañas de lavado correcto de manos y desinfección de las mismas</t>
  </si>
  <si>
    <t>* Limpieza y desinfección de superficies de trabajo y objetos
* Lavado de manos con abundante jabón de espuma
* Desinfección de las manos por medio de gel antibacterial</t>
  </si>
  <si>
    <t>* Capacitar a los empleados sobre los riesgos y las medidas de prevención  por exposición a riesgos Biológicos
* Hacer seguimiento al estado de salud de los empleados
* Fomentar el autocuidado
* Realizar campañas de lavado correcto de manos y desinfección de las mismas</t>
  </si>
  <si>
    <t>* Hacer seguimiento al estado de salud de los empleados
* Capacitar  a los empleados sobre riesgo biológico
* Fomentar el autocuidado
* Seguimiento y control de esquema de vacunación hepatitis y tétanos</t>
  </si>
  <si>
    <t>* Fumigación periódica para el control de plagas.
* Capacitar a los empleados sobre los riesgos y las medidas de prevención  por exposición a riesgos Biológicos
* Fomentar el autocuidado
* Seguimiento al esquema de vacunación</t>
  </si>
  <si>
    <t>* Realizar campañas de lavado correcto de manos y desinfección de las mismas
* Capacitar a los empleados sobre los riesgos y las medidas de prevención  por exposición a riesgos Biológicos por picaduras y modeduras
* Fomentar el autocuidado
* Seguimiento al esquema de vacunación</t>
  </si>
  <si>
    <t>* Cacitar a los empleados sobre las medidas preventivas acerca de percepción del riesgo en la utilización de transporte terrestre, aéreo o fluvial
* Fomentar el autocuidado
* Reducción del tiempo de exposición
* Exámenes médicos ocupacionales con énfasis auditivo de preingreso, periódicos y egreso a funcionario</t>
  </si>
  <si>
    <t>* Autocuidado
* Asistir a las capacitaciones programadas por el empleador sobre los riesgos en la utilización de transporte terrestre, aéreo y fluvial
* Suministrar al empleador información clara y completa sobre su estado de salud
* Identificar los riesgos en su lugar de trabajo  y aplicar las medidas correctivas necesarias</t>
  </si>
  <si>
    <t>* Establecer periodos de descanso en recintos climatizados
* Hacer seguimiento a la ejecución de las pausas activas
* Evitar tareas que exijan actividad física en momentos de altas temperaturas
* Capacitar a los empleados  sobre  las medidas prevención para evitar choques de calor, especialmente en actividades a cielo abierto
* Reducción del tiempo de exposición
* Fomentar el autocuidado</t>
  </si>
  <si>
    <t>* Autocuidado
* Asistir a las capacitaciones programadas por el empleador 
* Suministrar al empleador información clara y completa sobre su estado de salud
* Realizar pausas activas
* Informar sobre las condiciones de riesgo que se presenten en el sitio de trabajo
* Mantenerser bien hidratado</t>
  </si>
  <si>
    <t>* Hacer seguimiento a las condiciones de salud de los empleados
* Informar y capacitar a los empleados sobre las medidas preventivas por la utilización de transporte terrestres y fluvial
* Fomentar el autocuidado
* Reducción del tiempo de exposición</t>
  </si>
  <si>
    <t>* Autocuidado
* Asistir a las capacitaciones programadas por el empleador sobre riesgos físicos por presión atmosférica
* Suministrar al empleador información clara y completa sobre su estado de salud
* Informar sobre las condiciones de riesgo que se presenten en el  sitio de trabajo</t>
  </si>
  <si>
    <t>* Hacer seguimiento a las condiciones de salud de los empleados
* Capacitar a los empleados sobre las medidas preventivas por la utilización de transporte aéreo
* Fomentar el autocuidado
* Reducción del tiempo de exposición</t>
  </si>
  <si>
    <t>* Hacer seguimiento a las condiciones de salud de los empleados
* Capacitar a los empleados sobre riesgos químicos (polvos orgánicos e inorgánicos)
* Fomentar el autocuidado</t>
  </si>
  <si>
    <t>* Ccapacitar a los empleados sobre las medidas preventivas por exposición a riesgos químicos por material particulado
* Fomentar el autocuidado</t>
  </si>
  <si>
    <t>Lumbalgias, tendinitis, síndrome cervical por tensión. Generado por levantamiento de cajas con documentos, materiales y elementos de bioseguridad.</t>
  </si>
  <si>
    <t>* Capacitar a los empleados en prevención del riesgo biomecánico por manejo manual de cargas
* Capacitaciones en prevención del riesgo biomecánico (pausas activas, rumba terapia, etc.)
* Entrenamiento en técnicas seguras para la manipulación de las cargas
* Reducir tiempo de exposición
* Fomentar el autocuidado
* Limitar o disminuir los desplazamientos con carga
* Hacer seguimiento a la ejecución de las pausas activas</t>
  </si>
  <si>
    <t>* Capacitar a los empleados sobre higiene postural y de pausas activas
* Reducción del tiempo de exposición
* Fomentar el autocuidado
* Coordinación de actividades de prevención con la ARL
* Implementar el PVE para desórdenes músculo esqueléticos
* Realizar exámenes médicos periódicos con énfasis osteomuscular</t>
  </si>
  <si>
    <t>* Capacitar a los empleados en prevención de enfermedades músculo esqueléticas
* Reducción de tiempo de exposición
* Fomentar el autocuidado
* Coordinación de actividades de prevención con la ARL
* Implementar el PVE con énfasis osteomuscular y carga física 
* Realizar exámenes médicos periódicos con énfasis osteomusculares</t>
  </si>
  <si>
    <t>* Realizar jornadas de salud visual
* Realizar exámenes médicos con énfasis en optometría
* Capacitar a los empleados sobre conservación y cuidado visual
* Reducción del tiempo de exposición
* Ajustar los niveles de brillo y contraste del monitor,
* Fomentar el autocuidado</t>
  </si>
  <si>
    <t>Fatiga y desgaste visual, cefalea.  Generado por la digitación de documentos</t>
  </si>
  <si>
    <t>* Capacitar a los empleados en prevención de riesgo por caídas
* Fomentar el autocuidado</t>
  </si>
  <si>
    <t>* Botas de seguridad con suela antideslizante</t>
  </si>
  <si>
    <t>* Utilizar calzado adecuado y conservar el zapata amarrado</t>
  </si>
  <si>
    <t>* Capacitar a los empleados en prevención de riesgo por condiciones de seguridad
* Fomentar el autocuidado</t>
  </si>
  <si>
    <t>Caídas, lesiones de tejidos blandos y osteomusculares, fatiga visual, contaminación visual.  Generado por objetos mal ubicados en visitas realizadas a predios.</t>
  </si>
  <si>
    <t>* Autodisciplina.
* Reportar los accidentes y/o incidentes de trabajo al area de talento Humano.
* Reportar condicones de salud.
* Participár en las capacitaciones que brinda la entidad.
* Informar sobre las condiciones de riesgo que se presenten en el  sitio de trabajo
* Percepción del riesgo fuera de la oficina</t>
  </si>
  <si>
    <t>* Capacitar a los empleados sobre los riesgos por condiciones de orden y aseo
* Fomentar el autocuidado
* Prevención de accidentes en zonas de campo no conocidas</t>
  </si>
  <si>
    <t>Heridas, Golpes, Contusiones, Caídas al mismo nivel. Generado por caminos veredales, condiciones de vegetación, terreno en campo abierto y medios de transporte.</t>
  </si>
  <si>
    <t>* Capacitar a los empleados sobre medidas de seguridad, para actuación antes y después de un evento asociado a riesgo público.
* Fomentar el autocuidado
* Protocolos de seguridad ante cualquier eventualidad de riesgo público
* Intervención en crisis y primeros auxilios psicológicos
* Seguimiento de la comisión por parte del COMR</t>
  </si>
  <si>
    <t>* Autocuidado
* Asistir a las capacitaciones programadas por el empleador
* Reportar inmediatamente todo accidente o incidente de trabajo
* Acatar y respetar las señales que identifican el peligro
* Conocer el protocolo de emergencias</t>
  </si>
  <si>
    <t>* Capacitación al personal en que hacer en caso de emergencia "Antes, Durante y Después".
* Plan de emergencias
* Fomentar el autocuidado</t>
  </si>
  <si>
    <t>* Realizar jornadas de salud visual
* Realizar exámenes médicos con énfasis en optometría
* Capacitar a los empleados sobre conservación y cuidado visual
* Reducción del tiempo de exposición
* Ajustar los niveles de brillo y contraste del monitor,
* Fomentar el autocuidado
* Hacer seguimiento a la ejecución de las pausas activas</t>
  </si>
  <si>
    <t>Operativas en territorio</t>
  </si>
  <si>
    <t>Visitas a territorio en comisiones y reuniones de apoyo con entes regionales y nacionales, para asesorar y asistir técnicamente a los entes territoriales frente a la implementación de la política pública para la atención y reparación integral a las víctimas</t>
  </si>
  <si>
    <t>Lesión de tejidos blandos, lesiones osteomusculares, fracturas, muerte. Generados por vías principales con alto tráfico vehícular</t>
  </si>
  <si>
    <t>* Capacitar a los empleados sobre medidas de seguridad, para actuación antes y después de un evento asociado a riesgo público
* Fomentar el autocuidado
* Protocolos de seguridad ante cualquier eventualidad de riesgo público
* Intervención en crisis y primeros auxilios psicológicos
* Servicio de vigilancia privada
* Control de ingreso del personal visitante</t>
  </si>
  <si>
    <t>Magdalena</t>
  </si>
  <si>
    <t>Bolívar</t>
  </si>
  <si>
    <t>Calle 24 No. 3-99 Edificio Banco de Bogotá Of. 1504 y 1505</t>
  </si>
  <si>
    <t>Golpes, fracturas, amputación y muerte, asfixia, claustrofobia, mareo, pánico, lesiones leves. Por atrapamiento en ascensor.</t>
  </si>
  <si>
    <t>* Realizar mantenimiento preventivo y correctivo a los ascensores</t>
  </si>
  <si>
    <t>* Realizar inspecciones de seguridad a los ascensores
* Solicitar a los dueños del edificio el reporte del mantenimiento preventivo de los ascensores
* Capacitar a los empleados sobre  identificación y control de peligros y riesgos
* Evitar salir por sus propios medios del ascensor, espera a ser rescatado
* No utilizar el ascensor durante un incendio o sismo
* Fomentar el autocuidado</t>
  </si>
  <si>
    <t>* Autocuidado
* Asistir a las capacitaciones programadas por el empleador
* Reportar inmediatamente todo accidente o incidente de trabajo
* Acatar las señales que identifican el peligro
* Autocuidado
* Mantener la calma ante una situación de riesgo
* Estar alerta ante cualquier situación de emergencia y reportarlo
* Utilizar adecuadamente los controles del ascensor</t>
  </si>
  <si>
    <t>Resfriado Común, Sinositus, Rinitisalérgica, Neumonia, Neumoconiosis, Cefaleas, alergias respiratorias.  Generado por particulas en el ambiente como polvo</t>
  </si>
  <si>
    <t xml:space="preserve">* Capacitar a los empleados sobre higiene postural y de pausas activas
* Reducción del tiempo de exposición
* Fomentar el autocuidado
* Coordinación de actividades de prevención con la ARL
* Implementar el PVE para desórdenes músculo esqueléticos
* Realizar exámenes médicos periódicos con énfasis osteomuscular
* Hacer seguimiento a la ejecución de las pausas activas
* Realizar inspecciones preventivas en los puesto de trabajo
* Organizar el trabajo de forma que los trabajadores varíen su actividad
* Realizar estudio ergonómico específico de puesto de trabajo
* Disponer de mobiliario y  equipamiento adecuado </t>
  </si>
  <si>
    <t>Heridas, Golpes, Contusiones, Caídas al mismo nivel. Generado por ascenso y descenso por escaleras de forma regular</t>
  </si>
  <si>
    <t>* Capacitar a los empleados en prevención de riesgo por caídas
* Fomentar el autocuidado
* Realizar inspecciones de seguridad  cada 3 meses, para verificar el estado de las superficies de trabajo
* Utilizar iluminación adecuada
* Mantener despejados las zonas de tránsito de cables, mangueras, alambres y obstáculos en general
* Mantener en buenas condiciones las cintas antideslizantes
* Señalización del área en donde se van a realizar las labores de limpieza y aseo</t>
  </si>
  <si>
    <t>* Solicitar  a la OTI la  canalizacion del cableado de los puestos de trabajo.
* Adecuación del área de la bodega</t>
  </si>
  <si>
    <t>* Capacitar a los empleados sobre los riesgos por condiciones de orden y aseo
* Fomentar el autocuidado
* Realizar el seguimiento al cumplimiento del programa de orden y aseo
* Realizar inspecciones de seguridad en instalaciones y puestos de trabajo
* Señalizar las áreas de peligro
* Mantener limpio y ordenado las áreas de trabajo y de circulación
* Mantener los depósitos despejados
* Delimitar y señalar la ubicación de las cosas
* Conservar el espacio adecuado para materiales, herramientas y equipos
* Establecer por parte del nivel nacional y del operador de servicios generales, un cronograma para el envío de materiales, insumos y elementos de bioseguridad
* Disponer de espacios adecuados para el almanecamiento de materiales, equipos e insumos papelería, aseo y cafetería
* Evitar los cables largos y sueltos</t>
  </si>
  <si>
    <t>Contusiones, lesión de tejidos blandos, lesiones osteomusculares. Generado por un inadecuado apilamiento de cajas especialmente en áreas de la bodega y sala de juntas.</t>
  </si>
  <si>
    <t>Quemaduras leves, lesiones de tejidos blandos. Por contacto con grecas y meson de acero inoxidable de la cocina.</t>
  </si>
  <si>
    <t>* Capacitar a los empleados sobre los riesgos por la manipulación y contacto con superficies calientes
* Sensibilizar a los colaboradores acerca del buen uso y cuidado para la manipulación de la greca
* Mantenimiento preventivo de los aparatos elécticos
* Fomentar el autocuidado</t>
  </si>
  <si>
    <t>Efectos directos: Quemaduras, electrocución o muerte por choque o arco eléctrico.  Generado por sobrecargas en tomacorrientes, manipulación y mantenimiento a equipos eléctricos.</t>
  </si>
  <si>
    <t>* Capacitar a los empleados sobre las medidas de prevención de accidentes por riesgo eléctrico 
* Fomentar el autocuidado
* Mantenimiento periódico de las instalaciones eléctricas
* Señalización de puntos eléctricos (cajas  de tacos y cuarto de servidor)
* Evitar la utilización de aparatos o equipos eléctricos en caso de lluvia o humedad
* Disponer de personal capacitado  para que se actúe en caso de emergencia
* Uso de sistema de puesta a tierra
* Realizar inspecciones de seguridad para verificar el estado de los cables y tomacorrientes
• Garantizar el aislamiento eléctrico de los cables activos</t>
  </si>
  <si>
    <t>Caídas, lesiones de tejidos blandos y osteomusculares, fatiga visual, contaminación visual.  Generado por cables sin canalizar y desorden en áreas de trabajo como oficinas y bodega.</t>
  </si>
  <si>
    <t>* Suministro de baterías para el uso megáfono
* Capacitar a los empleados en la identificación y control de peligros y riesgos
*  Capacitar a los brigadistas en uso adecuado de extintores
* Divulgación del plan de emergencias
* Fomentar el autocuidado
* Hacer inspecciones a equipos de emergencias para verificar su estado
* Realizar simulacros de evacuación
* Conformación de brigada de emergencias con recurso suficientes en equipos y personal
* Señalización de los equipos de extinción de incendios (extintores)
* Uso de extintores portátiles
* Recarga  anual de extintores</t>
  </si>
  <si>
    <t>PABLO CESAR GARCIA / DIANA SALAZAR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</si>
</sst>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3"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sz val="9"/>
      <name val="Arial"/>
      <family val="2"/>
    </font>
    <font>
      <sz val="9"/>
      <color theme="3" tint="-0.249977111117893"/>
      <name val="Arial"/>
      <family val="2"/>
    </font>
    <font>
      <sz val="11"/>
      <name val="Arial"/>
      <family val="2"/>
    </font>
    <font>
      <b/>
      <sz val="11"/>
      <name val="Arial"/>
      <family val="2"/>
    </font>
    <font>
      <b/>
      <sz val="22"/>
      <name val="Arial"/>
      <family val="2"/>
    </font>
    <font>
      <sz val="12"/>
      <name val="Arial"/>
      <family val="2"/>
    </font>
    <font>
      <sz val="10"/>
      <color indexed="8"/>
      <name val="Arial"/>
      <family val="2"/>
    </font>
    <font>
      <sz val="20"/>
      <color theme="1"/>
      <name val="Calibri"/>
      <family val="2"/>
      <scheme val="minor"/>
    </font>
    <font>
      <b/>
      <sz val="20"/>
      <color theme="1"/>
      <name val="Calibri"/>
      <family val="2"/>
      <scheme val="minor"/>
    </font>
    <font>
      <b/>
      <sz val="12"/>
      <color rgb="FF000000"/>
      <name val="Arial"/>
      <family val="2"/>
    </font>
    <font>
      <sz val="10"/>
      <color rgb="FF000000"/>
      <name val="Century Gothic"/>
      <family val="2"/>
    </font>
    <font>
      <sz val="14"/>
      <name val="Arial"/>
      <family val="2"/>
    </font>
    <font>
      <sz val="14"/>
      <color rgb="FF000000"/>
      <name val="Arial"/>
      <family val="2"/>
    </font>
    <font>
      <sz val="9"/>
      <color indexed="81"/>
      <name val="Tahoma"/>
      <family val="2"/>
    </font>
    <font>
      <b/>
      <sz val="9"/>
      <color indexed="81"/>
      <name val="Tahoma"/>
      <family val="2"/>
    </font>
    <font>
      <sz val="7"/>
      <color indexed="81"/>
      <name val="Tahoma"/>
      <family val="2"/>
    </font>
    <font>
      <b/>
      <sz val="7"/>
      <color indexed="81"/>
      <name val="Tahoma"/>
      <family val="2"/>
    </font>
    <font>
      <b/>
      <sz val="10"/>
      <color rgb="FFFF0000"/>
      <name val="Arial"/>
      <family val="2"/>
    </font>
    <font>
      <b/>
      <sz val="9"/>
      <name val="Arial"/>
      <family val="2"/>
    </font>
    <font>
      <sz val="9"/>
      <color indexed="8"/>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
      <b/>
      <sz val="9"/>
      <name val="Verdana"/>
      <family val="2"/>
    </font>
    <font>
      <sz val="8"/>
      <color theme="1"/>
      <name val="Calibri"/>
      <family val="2"/>
      <scheme val="minor"/>
    </font>
  </fonts>
  <fills count="20">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57"/>
        <bgColor indexed="64"/>
      </patternFill>
    </fill>
    <fill>
      <patternFill patternType="solid">
        <fgColor theme="3" tint="0.39997558519241921"/>
        <bgColor indexed="64"/>
      </patternFill>
    </fill>
    <fill>
      <patternFill patternType="solid">
        <fgColor indexed="15"/>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3366CC"/>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3" fillId="0" borderId="0"/>
    <xf numFmtId="0" fontId="1" fillId="0" borderId="0"/>
    <xf numFmtId="0" fontId="32" fillId="0" borderId="0"/>
  </cellStyleXfs>
  <cellXfs count="251">
    <xf numFmtId="0" fontId="0" fillId="0" borderId="0" xfId="0"/>
    <xf numFmtId="0" fontId="3" fillId="0" borderId="0" xfId="0" applyFont="1" applyAlignment="1"/>
    <xf numFmtId="0" fontId="3" fillId="0" borderId="0" xfId="0" applyFont="1" applyAlignment="1">
      <alignment vertical="center" wrapText="1"/>
    </xf>
    <xf numFmtId="0" fontId="3" fillId="0" borderId="0" xfId="0" applyFont="1" applyBorder="1" applyAlignment="1"/>
    <xf numFmtId="0" fontId="6" fillId="0" borderId="0" xfId="0" applyFont="1" applyAlignment="1"/>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9" fillId="0" borderId="0" xfId="2" applyFont="1"/>
    <xf numFmtId="0" fontId="9" fillId="0" borderId="0" xfId="2" applyFont="1" applyAlignment="1"/>
    <xf numFmtId="0" fontId="9" fillId="0" borderId="0" xfId="2" applyFont="1" applyAlignment="1">
      <alignment horizontal="left"/>
    </xf>
    <xf numFmtId="0" fontId="10" fillId="0" borderId="0" xfId="2" applyFont="1"/>
    <xf numFmtId="0" fontId="10" fillId="0" borderId="0" xfId="2" applyFont="1" applyAlignment="1"/>
    <xf numFmtId="0" fontId="10" fillId="0" borderId="1" xfId="2" applyFont="1" applyBorder="1" applyAlignment="1">
      <alignment horizontal="center"/>
    </xf>
    <xf numFmtId="0" fontId="10" fillId="0" borderId="1" xfId="2" applyFont="1" applyFill="1" applyBorder="1" applyAlignment="1">
      <alignment horizontal="center"/>
    </xf>
    <xf numFmtId="0" fontId="11" fillId="0" borderId="0" xfId="2" applyFont="1" applyFill="1" applyBorder="1" applyAlignment="1">
      <alignment vertical="center"/>
    </xf>
    <xf numFmtId="0" fontId="9" fillId="0" borderId="0" xfId="2" applyFont="1" applyFill="1" applyBorder="1"/>
    <xf numFmtId="0" fontId="10" fillId="11" borderId="6" xfId="2" applyFont="1" applyFill="1" applyBorder="1" applyAlignment="1">
      <alignment horizontal="center" vertical="center" wrapText="1"/>
    </xf>
    <xf numFmtId="0" fontId="10" fillId="11" borderId="5" xfId="2" applyFont="1" applyFill="1" applyBorder="1" applyAlignment="1">
      <alignment horizontal="center" vertical="center" wrapText="1"/>
    </xf>
    <xf numFmtId="0" fontId="10" fillId="0" borderId="0" xfId="2" applyFont="1" applyFill="1" applyBorder="1" applyAlignment="1">
      <alignment horizontal="center"/>
    </xf>
    <xf numFmtId="0" fontId="3" fillId="7" borderId="1" xfId="2" applyFont="1" applyFill="1" applyBorder="1" applyAlignment="1">
      <alignment horizontal="left" wrapText="1"/>
    </xf>
    <xf numFmtId="0" fontId="4" fillId="0" borderId="0" xfId="3" applyFont="1" applyFill="1" applyBorder="1" applyAlignment="1">
      <alignment wrapText="1"/>
    </xf>
    <xf numFmtId="0" fontId="5" fillId="0" borderId="0" xfId="3" applyFont="1" applyFill="1" applyBorder="1" applyAlignment="1">
      <alignment wrapText="1"/>
    </xf>
    <xf numFmtId="0" fontId="12" fillId="0" borderId="0" xfId="2" applyFont="1"/>
    <xf numFmtId="0" fontId="4" fillId="0" borderId="0" xfId="3" applyFont="1" applyFill="1" applyBorder="1" applyAlignment="1">
      <alignment vertical="center" wrapText="1"/>
    </xf>
    <xf numFmtId="0" fontId="13" fillId="7" borderId="1" xfId="2" applyFont="1" applyFill="1" applyBorder="1" applyAlignment="1" applyProtection="1">
      <alignment vertical="center" wrapText="1"/>
    </xf>
    <xf numFmtId="0" fontId="2" fillId="0" borderId="0" xfId="4" applyFill="1" applyBorder="1"/>
    <xf numFmtId="0" fontId="3" fillId="0" borderId="0" xfId="3" applyFont="1" applyFill="1" applyBorder="1" applyAlignment="1"/>
    <xf numFmtId="0" fontId="5" fillId="0" borderId="0" xfId="3" applyFont="1" applyFill="1" applyBorder="1" applyAlignment="1">
      <alignment horizontal="center" vertical="center" wrapText="1"/>
    </xf>
    <xf numFmtId="0" fontId="5" fillId="0" borderId="0" xfId="3" applyFont="1" applyFill="1" applyBorder="1" applyAlignment="1">
      <alignment vertical="center" textRotation="90" wrapText="1"/>
    </xf>
    <xf numFmtId="0" fontId="3" fillId="0" borderId="0" xfId="3" applyFont="1" applyFill="1" applyBorder="1" applyAlignment="1">
      <alignment horizontal="center" vertical="center" wrapText="1"/>
    </xf>
    <xf numFmtId="0" fontId="14" fillId="0" borderId="0" xfId="4" applyFont="1" applyFill="1" applyBorder="1" applyAlignment="1">
      <alignment horizontal="center" vertical="center"/>
    </xf>
    <xf numFmtId="0" fontId="15" fillId="0" borderId="0" xfId="4" applyFont="1" applyFill="1" applyBorder="1" applyAlignment="1">
      <alignment vertical="center"/>
    </xf>
    <xf numFmtId="0" fontId="14" fillId="0" borderId="0" xfId="4" applyFont="1" applyFill="1" applyBorder="1"/>
    <xf numFmtId="0" fontId="14" fillId="0" borderId="0" xfId="4" applyFont="1" applyFill="1" applyBorder="1" applyAlignment="1">
      <alignment horizontal="left" vertical="center"/>
    </xf>
    <xf numFmtId="0" fontId="15" fillId="0" borderId="0" xfId="4" applyFont="1" applyFill="1" applyBorder="1" applyAlignment="1">
      <alignment vertical="center" wrapText="1"/>
    </xf>
    <xf numFmtId="0" fontId="14" fillId="0" borderId="0" xfId="4" applyFont="1" applyFill="1" applyBorder="1" applyAlignment="1">
      <alignment horizontal="left" vertical="center" wrapText="1"/>
    </xf>
    <xf numFmtId="0" fontId="5" fillId="0" borderId="0" xfId="2" applyFont="1" applyFill="1" applyBorder="1" applyAlignment="1">
      <alignment horizontal="center" vertical="center" wrapText="1"/>
    </xf>
    <xf numFmtId="0" fontId="5" fillId="0" borderId="0" xfId="2" applyFont="1" applyFill="1" applyBorder="1" applyAlignment="1">
      <alignment horizontal="center"/>
    </xf>
    <xf numFmtId="0" fontId="9" fillId="0" borderId="0" xfId="2" applyFont="1" applyFill="1" applyBorder="1" applyAlignment="1">
      <alignment horizontal="center" vertical="center"/>
    </xf>
    <xf numFmtId="0" fontId="5" fillId="0" borderId="0" xfId="3" applyFont="1" applyFill="1" applyBorder="1" applyAlignment="1">
      <alignment vertical="center" wrapText="1"/>
    </xf>
    <xf numFmtId="0" fontId="3" fillId="0" borderId="0" xfId="3" applyFill="1" applyBorder="1"/>
    <xf numFmtId="0" fontId="3" fillId="0" borderId="0" xfId="3" applyFont="1" applyFill="1" applyBorder="1" applyAlignment="1">
      <alignment vertical="center" wrapText="1"/>
    </xf>
    <xf numFmtId="0" fontId="3" fillId="7" borderId="0" xfId="2" applyFont="1" applyFill="1" applyAlignment="1">
      <alignment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16" fillId="13" borderId="1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0" borderId="12" xfId="0" applyFont="1" applyBorder="1" applyAlignment="1">
      <alignment vertical="center" wrapText="1"/>
    </xf>
    <xf numFmtId="0" fontId="12" fillId="0" borderId="10" xfId="0" applyFont="1" applyBorder="1" applyAlignment="1">
      <alignment vertical="center" wrapText="1"/>
    </xf>
    <xf numFmtId="0" fontId="9" fillId="0" borderId="0" xfId="2" applyFont="1" applyAlignment="1">
      <alignment horizontal="center" vertical="center"/>
    </xf>
    <xf numFmtId="0" fontId="3" fillId="0" borderId="0" xfId="3" applyFont="1" applyFill="1" applyBorder="1" applyAlignment="1">
      <alignment horizontal="center" vertical="center"/>
    </xf>
    <xf numFmtId="0" fontId="9" fillId="0" borderId="0" xfId="2" applyFont="1" applyAlignment="1">
      <alignment textRotation="90"/>
    </xf>
    <xf numFmtId="0" fontId="9" fillId="13" borderId="1" xfId="2" applyFont="1" applyFill="1" applyBorder="1" applyAlignment="1">
      <alignment horizontal="center" vertical="center"/>
    </xf>
    <xf numFmtId="0" fontId="9" fillId="8" borderId="1" xfId="2" applyFont="1" applyFill="1" applyBorder="1" applyAlignment="1">
      <alignment horizontal="center" vertical="center"/>
    </xf>
    <xf numFmtId="0" fontId="9" fillId="12" borderId="1" xfId="2" applyFont="1" applyFill="1" applyBorder="1" applyAlignment="1">
      <alignment horizontal="center" vertical="center"/>
    </xf>
    <xf numFmtId="0" fontId="10" fillId="14" borderId="1" xfId="2" applyFont="1" applyFill="1" applyBorder="1" applyAlignment="1">
      <alignment horizontal="center" vertical="center"/>
    </xf>
    <xf numFmtId="0" fontId="5" fillId="14" borderId="1" xfId="3" applyFont="1" applyFill="1" applyBorder="1" applyAlignment="1">
      <alignment horizontal="center" vertical="center"/>
    </xf>
    <xf numFmtId="0" fontId="5" fillId="14" borderId="1" xfId="3" applyFont="1" applyFill="1" applyBorder="1" applyAlignment="1">
      <alignment horizontal="center" vertical="center" wrapText="1"/>
    </xf>
    <xf numFmtId="0" fontId="10" fillId="0" borderId="1" xfId="2" applyFont="1" applyBorder="1" applyAlignment="1">
      <alignment horizontal="center" vertical="center"/>
    </xf>
    <xf numFmtId="0" fontId="10" fillId="14" borderId="1" xfId="2" applyFont="1" applyFill="1" applyBorder="1" applyAlignment="1">
      <alignment horizontal="left" vertical="center"/>
    </xf>
    <xf numFmtId="0" fontId="9" fillId="0" borderId="1" xfId="2" applyFont="1" applyBorder="1" applyAlignment="1">
      <alignment horizontal="center" vertical="center"/>
    </xf>
    <xf numFmtId="0" fontId="9"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18" fillId="0" borderId="0" xfId="2" applyFont="1"/>
    <xf numFmtId="0" fontId="12" fillId="0" borderId="0" xfId="2" applyFont="1" applyAlignment="1"/>
    <xf numFmtId="0" fontId="18" fillId="0" borderId="1" xfId="2" applyFont="1" applyBorder="1"/>
    <xf numFmtId="0" fontId="17" fillId="0" borderId="1" xfId="0" applyFont="1" applyBorder="1" applyAlignment="1">
      <alignment horizontal="center" vertical="center" wrapText="1"/>
    </xf>
    <xf numFmtId="0" fontId="19" fillId="0" borderId="0" xfId="0" applyFont="1" applyAlignment="1">
      <alignment horizontal="center" vertical="center"/>
    </xf>
    <xf numFmtId="0" fontId="5" fillId="0" borderId="0" xfId="0" applyFont="1" applyBorder="1" applyAlignment="1">
      <alignment horizontal="left" vertical="center"/>
    </xf>
    <xf numFmtId="0" fontId="6" fillId="0" borderId="0" xfId="0" applyFont="1" applyBorder="1" applyAlignment="1"/>
    <xf numFmtId="0" fontId="5" fillId="0" borderId="0" xfId="0" applyFont="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16" xfId="0" applyFont="1" applyBorder="1" applyAlignment="1">
      <alignment vertical="center" wrapText="1"/>
    </xf>
    <xf numFmtId="0" fontId="3" fillId="0" borderId="0" xfId="0" applyFont="1"/>
    <xf numFmtId="0" fontId="9" fillId="0" borderId="0" xfId="0" applyFont="1" applyAlignment="1">
      <alignment textRotation="90"/>
    </xf>
    <xf numFmtId="0" fontId="9" fillId="0" borderId="0" xfId="0" applyFont="1" applyAlignment="1"/>
    <xf numFmtId="0" fontId="5" fillId="0" borderId="0" xfId="0" applyFont="1"/>
    <xf numFmtId="0" fontId="3" fillId="0" borderId="0" xfId="0" applyFont="1" applyAlignment="1">
      <alignment wrapText="1"/>
    </xf>
    <xf numFmtId="0" fontId="24" fillId="0" borderId="0" xfId="0" applyFont="1" applyAlignment="1">
      <alignment wrapText="1"/>
    </xf>
    <xf numFmtId="0" fontId="0" fillId="0" borderId="0" xfId="0" applyAlignment="1">
      <alignment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17" xfId="0" applyFont="1" applyBorder="1" applyAlignment="1">
      <alignment horizontal="left" vertical="center" wrapText="1"/>
    </xf>
    <xf numFmtId="0" fontId="8"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6"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xf>
    <xf numFmtId="0" fontId="6" fillId="0" borderId="20" xfId="0" applyFont="1" applyFill="1" applyBorder="1" applyAlignment="1">
      <alignment horizontal="center" vertical="center" wrapText="1"/>
    </xf>
    <xf numFmtId="0" fontId="5" fillId="0" borderId="0" xfId="0" applyFont="1" applyBorder="1" applyAlignment="1">
      <alignment horizont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17" fontId="3" fillId="0" borderId="1" xfId="0" applyNumberFormat="1" applyFont="1" applyBorder="1" applyAlignment="1">
      <alignment horizontal="center" vertical="center"/>
    </xf>
    <xf numFmtId="0" fontId="5" fillId="0" borderId="1" xfId="0" applyFont="1" applyBorder="1" applyAlignment="1">
      <alignment horizontal="right"/>
    </xf>
    <xf numFmtId="0" fontId="3"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12" borderId="0" xfId="0" applyFont="1" applyFill="1" applyAlignment="1">
      <alignment horizontal="center" vertical="center"/>
    </xf>
    <xf numFmtId="0" fontId="3" fillId="1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applyBorder="1" applyAlignment="1"/>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29" fillId="0" borderId="0" xfId="6" applyFont="1"/>
    <xf numFmtId="0" fontId="28" fillId="0" borderId="0" xfId="6" applyFont="1"/>
    <xf numFmtId="0" fontId="28" fillId="0" borderId="1" xfId="7" applyFont="1" applyBorder="1" applyAlignment="1">
      <alignment horizontal="center" vertical="center"/>
    </xf>
    <xf numFmtId="14" fontId="28" fillId="0" borderId="1" xfId="7" applyNumberFormat="1" applyFont="1" applyBorder="1" applyAlignment="1">
      <alignment horizontal="center" vertical="center"/>
    </xf>
    <xf numFmtId="14" fontId="28" fillId="7" borderId="1" xfId="7" applyNumberFormat="1" applyFont="1" applyFill="1" applyBorder="1" applyAlignment="1">
      <alignment horizontal="center" vertical="center"/>
    </xf>
    <xf numFmtId="0" fontId="28" fillId="0" borderId="1" xfId="7"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3" fillId="7" borderId="0" xfId="0" applyFont="1" applyFill="1"/>
    <xf numFmtId="0" fontId="6" fillId="0" borderId="2" xfId="0" applyFont="1" applyBorder="1" applyAlignment="1">
      <alignment horizontal="center" vertical="center" wrapText="1"/>
    </xf>
    <xf numFmtId="0" fontId="7" fillId="0" borderId="2" xfId="5"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5" fillId="19" borderId="7" xfId="0" applyFont="1" applyFill="1" applyBorder="1" applyAlignment="1">
      <alignment horizontal="center" vertical="center" textRotation="90" wrapText="1"/>
    </xf>
    <xf numFmtId="0" fontId="5" fillId="19" borderId="18"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5" fillId="17" borderId="19" xfId="0" applyFont="1" applyFill="1" applyBorder="1" applyAlignment="1">
      <alignment horizontal="center" vertical="center" textRotation="90" wrapText="1"/>
    </xf>
    <xf numFmtId="0" fontId="5" fillId="17" borderId="7"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6" fillId="3" borderId="17" xfId="0" applyFont="1" applyFill="1" applyBorder="1" applyAlignment="1">
      <alignment horizontal="center" vertical="center" textRotation="90" wrapText="1"/>
    </xf>
    <xf numFmtId="0" fontId="6" fillId="16" borderId="1" xfId="0" applyFont="1" applyFill="1" applyBorder="1" applyAlignment="1">
      <alignment horizontal="center" vertical="center" textRotation="90" wrapText="1"/>
    </xf>
    <xf numFmtId="0" fontId="6" fillId="16" borderId="17" xfId="0" applyFont="1" applyFill="1" applyBorder="1" applyAlignment="1">
      <alignment horizontal="center" vertical="center" textRotation="90" wrapText="1"/>
    </xf>
    <xf numFmtId="0" fontId="3" fillId="0" borderId="1" xfId="0" applyFont="1" applyBorder="1" applyAlignment="1">
      <alignment horizontal="center" vertical="center"/>
    </xf>
    <xf numFmtId="0" fontId="5" fillId="0" borderId="6" xfId="0" applyFont="1" applyFill="1" applyBorder="1" applyAlignment="1">
      <alignment horizontal="right" vertical="center"/>
    </xf>
    <xf numFmtId="0" fontId="5" fillId="0" borderId="8" xfId="0" applyFont="1" applyFill="1" applyBorder="1" applyAlignment="1">
      <alignment horizontal="right" vertical="center"/>
    </xf>
    <xf numFmtId="0" fontId="5" fillId="0" borderId="5" xfId="0" applyFont="1" applyFill="1" applyBorder="1" applyAlignment="1">
      <alignment horizontal="righ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5" fillId="0" borderId="1" xfId="0" applyFont="1" applyBorder="1" applyAlignment="1">
      <alignment horizontal="right"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6" xfId="0" applyFont="1" applyBorder="1" applyAlignment="1">
      <alignment horizontal="center" vertical="center" wrapText="1"/>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16" xfId="0" applyFont="1" applyBorder="1" applyAlignment="1">
      <alignment horizontal="left"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0" xfId="0" applyFont="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1" fontId="7" fillId="4" borderId="1" xfId="0" applyNumberFormat="1" applyFont="1" applyFill="1" applyBorder="1" applyAlignment="1">
      <alignment horizontal="center" vertical="center" wrapText="1"/>
    </xf>
    <xf numFmtId="1" fontId="7" fillId="4" borderId="17"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7" fillId="3" borderId="1"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5" fillId="0" borderId="0" xfId="0" applyFont="1" applyBorder="1" applyAlignment="1">
      <alignment horizontal="center"/>
    </xf>
    <xf numFmtId="1" fontId="26" fillId="5" borderId="1" xfId="0" applyNumberFormat="1" applyFont="1" applyFill="1" applyBorder="1" applyAlignment="1">
      <alignment horizontal="center" vertical="center" wrapText="1"/>
    </xf>
    <xf numFmtId="1" fontId="26" fillId="5" borderId="17" xfId="0" applyNumberFormat="1" applyFont="1" applyFill="1" applyBorder="1" applyAlignment="1">
      <alignment horizontal="center" vertical="center" wrapText="1"/>
    </xf>
    <xf numFmtId="0" fontId="3" fillId="0" borderId="21" xfId="0" applyFont="1" applyBorder="1" applyAlignment="1">
      <alignment horizont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5" xfId="0" applyFont="1" applyBorder="1" applyAlignment="1">
      <alignment horizontal="center"/>
    </xf>
    <xf numFmtId="0" fontId="3" fillId="0" borderId="1" xfId="0" applyFont="1" applyBorder="1" applyAlignment="1">
      <alignment horizontal="center"/>
    </xf>
    <xf numFmtId="0" fontId="3" fillId="0" borderId="26" xfId="0" applyFont="1" applyBorder="1" applyAlignment="1">
      <alignment horizontal="center"/>
    </xf>
    <xf numFmtId="0" fontId="3" fillId="0" borderId="29" xfId="0" applyFont="1" applyBorder="1" applyAlignment="1">
      <alignment horizontal="center"/>
    </xf>
    <xf numFmtId="0" fontId="3" fillId="0" borderId="17" xfId="0" applyFont="1" applyBorder="1" applyAlignment="1">
      <alignment horizontal="center"/>
    </xf>
    <xf numFmtId="0" fontId="3" fillId="0" borderId="30" xfId="0" applyFont="1" applyBorder="1" applyAlignment="1">
      <alignment horizontal="center"/>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18" borderId="23" xfId="0" applyFont="1" applyFill="1" applyBorder="1" applyAlignment="1">
      <alignment horizontal="center" vertical="center" wrapText="1"/>
    </xf>
    <xf numFmtId="0" fontId="27" fillId="18" borderId="24" xfId="0" applyFont="1" applyFill="1" applyBorder="1" applyAlignment="1">
      <alignment horizontal="center" vertical="center" wrapText="1"/>
    </xf>
    <xf numFmtId="0" fontId="27" fillId="18" borderId="16"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7" fontId="3" fillId="0" borderId="1" xfId="0" applyNumberFormat="1" applyFont="1" applyBorder="1" applyAlignment="1">
      <alignment horizont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9" fillId="0" borderId="0" xfId="2" applyFont="1" applyAlignment="1">
      <alignment horizontal="center" vertical="center"/>
    </xf>
    <xf numFmtId="0" fontId="19" fillId="0" borderId="0" xfId="0" applyFont="1" applyAlignment="1">
      <alignment horizontal="center" vertical="center"/>
    </xf>
    <xf numFmtId="0" fontId="10" fillId="15" borderId="1" xfId="2" applyFont="1" applyFill="1" applyBorder="1" applyAlignment="1">
      <alignment horizontal="center" vertical="center"/>
    </xf>
    <xf numFmtId="0" fontId="12" fillId="0" borderId="0" xfId="2" applyFont="1" applyAlignment="1">
      <alignment horizontal="left" vertical="center"/>
    </xf>
    <xf numFmtId="0" fontId="9" fillId="0" borderId="0" xfId="2" applyFont="1" applyBorder="1" applyAlignment="1">
      <alignment horizontal="left"/>
    </xf>
    <xf numFmtId="0" fontId="9" fillId="0" borderId="1" xfId="2" applyFont="1" applyBorder="1" applyAlignment="1">
      <alignment horizontal="left"/>
    </xf>
    <xf numFmtId="0" fontId="9" fillId="0" borderId="1" xfId="2" applyFont="1" applyBorder="1" applyAlignment="1">
      <alignment horizontal="center"/>
    </xf>
    <xf numFmtId="0" fontId="11" fillId="10" borderId="0" xfId="2" applyFont="1" applyFill="1" applyBorder="1" applyAlignment="1">
      <alignment horizontal="center" vertical="center"/>
    </xf>
    <xf numFmtId="0" fontId="10" fillId="11" borderId="1" xfId="2" applyFont="1" applyFill="1" applyBorder="1" applyAlignment="1">
      <alignment horizontal="center" vertical="center" wrapText="1"/>
    </xf>
    <xf numFmtId="0" fontId="10" fillId="0" borderId="1" xfId="2" applyFont="1" applyBorder="1" applyAlignment="1">
      <alignment horizontal="center"/>
    </xf>
    <xf numFmtId="0" fontId="9" fillId="9" borderId="1" xfId="2" applyFont="1" applyFill="1" applyBorder="1" applyAlignment="1">
      <alignment horizontal="center"/>
    </xf>
    <xf numFmtId="0" fontId="9" fillId="8" borderId="1" xfId="2" applyFont="1" applyFill="1" applyBorder="1" applyAlignment="1">
      <alignment horizontal="center"/>
    </xf>
    <xf numFmtId="0" fontId="9" fillId="6" borderId="1" xfId="2" applyFont="1" applyFill="1" applyBorder="1" applyAlignment="1">
      <alignment horizontal="center"/>
    </xf>
    <xf numFmtId="0" fontId="3" fillId="7" borderId="3"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13" fillId="7" borderId="1" xfId="2" applyFont="1" applyFill="1" applyBorder="1" applyAlignment="1" applyProtection="1">
      <alignment horizontal="center" vertical="center" wrapText="1"/>
    </xf>
    <xf numFmtId="0" fontId="13" fillId="7" borderId="3" xfId="2" applyFont="1" applyFill="1" applyBorder="1" applyAlignment="1" applyProtection="1">
      <alignment horizontal="center" vertical="center" wrapText="1"/>
    </xf>
    <xf numFmtId="0" fontId="13" fillId="7" borderId="2" xfId="2" applyFont="1" applyFill="1" applyBorder="1" applyAlignment="1" applyProtection="1">
      <alignment horizontal="center" vertical="center" wrapText="1"/>
    </xf>
    <xf numFmtId="0" fontId="13" fillId="7" borderId="4" xfId="2" applyFont="1" applyFill="1" applyBorder="1" applyAlignment="1" applyProtection="1">
      <alignment horizontal="center" vertical="center" wrapText="1"/>
    </xf>
    <xf numFmtId="0" fontId="13" fillId="7" borderId="9" xfId="2"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2" applyFont="1" applyAlignment="1">
      <alignment horizontal="center"/>
    </xf>
    <xf numFmtId="0" fontId="27" fillId="18" borderId="1" xfId="7" applyFont="1" applyFill="1" applyBorder="1" applyAlignment="1">
      <alignment horizontal="center" vertical="center" wrapText="1"/>
    </xf>
    <xf numFmtId="0" fontId="25" fillId="7" borderId="1" xfId="0" applyFont="1" applyFill="1" applyBorder="1" applyAlignment="1">
      <alignment horizontal="center" vertical="center"/>
    </xf>
  </cellXfs>
  <cellStyles count="8">
    <cellStyle name="Millares 2" xfId="1" xr:uid="{00000000-0005-0000-0000-000000000000}"/>
    <cellStyle name="Normal" xfId="0" builtinId="0"/>
    <cellStyle name="Normal 10" xfId="5" xr:uid="{00000000-0005-0000-0000-000002000000}"/>
    <cellStyle name="Normal 2" xfId="2" xr:uid="{00000000-0005-0000-0000-000003000000}"/>
    <cellStyle name="Normal 3" xfId="3" xr:uid="{00000000-0005-0000-0000-000004000000}"/>
    <cellStyle name="Normal 4" xfId="4" xr:uid="{00000000-0005-0000-0000-000005000000}"/>
    <cellStyle name="Normal 5" xfId="6" xr:uid="{00000000-0005-0000-0000-000006000000}"/>
    <cellStyle name="Normal 5 2" xfId="7" xr:uid="{17FA72E4-4BF6-44A9-AA23-CD5D5CE36978}"/>
  </cellStyles>
  <dxfs count="1476">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
      <font>
        <color theme="0"/>
      </font>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ndense val="0"/>
        <extend val="0"/>
      </font>
      <fill>
        <patternFill>
          <bgColor rgb="FFFF0000"/>
        </patternFill>
      </fill>
    </dxf>
    <dxf>
      <font>
        <b/>
        <i val="0"/>
        <condense val="0"/>
        <extend val="0"/>
      </font>
      <fill>
        <patternFill>
          <bgColor indexed="13"/>
        </patternFill>
      </fill>
    </dxf>
    <dxf>
      <font>
        <b/>
        <i val="0"/>
        <condense val="0"/>
        <extend val="0"/>
      </font>
      <fill>
        <patternFill>
          <bgColor indexed="1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6600"/>
        </patternFill>
      </fill>
    </dxf>
    <dxf>
      <font>
        <color theme="0"/>
      </font>
    </dxf>
  </dxfs>
  <tableStyles count="0" defaultTableStyle="TableStyleMedium9" defaultPivotStyle="PivotStyleLight16"/>
  <colors>
    <mruColors>
      <color rgb="FF66FF99"/>
      <color rgb="FF00FFCC"/>
      <color rgb="FFFFFF99"/>
      <color rgb="FFCCCCFF"/>
      <color rgb="FF9999FF"/>
      <color rgb="FFFFCCCC"/>
      <color rgb="FF99FF99"/>
      <color rgb="FF00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155864</xdr:colOff>
      <xdr:row>0</xdr:row>
      <xdr:rowOff>69272</xdr:rowOff>
    </xdr:from>
    <xdr:to>
      <xdr:col>6</xdr:col>
      <xdr:colOff>287874</xdr:colOff>
      <xdr:row>3</xdr:row>
      <xdr:rowOff>46239</xdr:rowOff>
    </xdr:to>
    <xdr:pic>
      <xdr:nvPicPr>
        <xdr:cNvPr id="2" name="Imagen 1" descr="\\totoro\Unidad_Victimas\Secretaria General\Talento_Humano\EVIDENCIAS DEL SIG\2019\Salud y Seguridad en el Trabajo\VARIOS\logo firma_outlook Dic. 2018.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864" y="69272"/>
          <a:ext cx="2771494" cy="462742"/>
        </a:xfrm>
        <a:prstGeom prst="rect">
          <a:avLst/>
        </a:prstGeom>
        <a:noFill/>
        <a:ln>
          <a:noFill/>
        </a:ln>
      </xdr:spPr>
    </xdr:pic>
    <xdr:clientData/>
  </xdr:twoCellAnchor>
  <xdr:twoCellAnchor editAs="oneCell">
    <xdr:from>
      <xdr:col>1</xdr:col>
      <xdr:colOff>155864</xdr:colOff>
      <xdr:row>0</xdr:row>
      <xdr:rowOff>69272</xdr:rowOff>
    </xdr:from>
    <xdr:to>
      <xdr:col>6</xdr:col>
      <xdr:colOff>287874</xdr:colOff>
      <xdr:row>3</xdr:row>
      <xdr:rowOff>60527</xdr:rowOff>
    </xdr:to>
    <xdr:pic>
      <xdr:nvPicPr>
        <xdr:cNvPr id="3" name="Imagen 2" descr="\\totoro\Unidad_Victimas\Secretaria General\Talento_Humano\EVIDENCIAS DEL SIG\2019\Salud y Seguridad en el Trabajo\VARIOS\logo firma_outlook Dic. 2018.jpg">
          <a:extLst>
            <a:ext uri="{FF2B5EF4-FFF2-40B4-BE49-F238E27FC236}">
              <a16:creationId xmlns:a16="http://schemas.microsoft.com/office/drawing/2014/main" id="{466CD2E7-2B1D-4EC0-9C76-A9F975DA3F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514" y="69272"/>
          <a:ext cx="2770435" cy="4770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317500</xdr:rowOff>
    </xdr:from>
    <xdr:to>
      <xdr:col>13</xdr:col>
      <xdr:colOff>312737</xdr:colOff>
      <xdr:row>36</xdr:row>
      <xdr:rowOff>214312</xdr:rowOff>
    </xdr:to>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6596063" y="7580313"/>
          <a:ext cx="7789862" cy="1337468"/>
        </a:xfrm>
        <a:prstGeom prst="rect">
          <a:avLst/>
        </a:prstGeom>
        <a:solidFill>
          <a:schemeClr val="accent1"/>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0" hangingPunct="0"/>
          <a:r>
            <a:rPr lang="es-ES" sz="1400" b="0"/>
            <a:t>CONSECUENCIAS</a:t>
          </a:r>
        </a:p>
        <a:p>
          <a:pPr algn="just" eaLnBrk="0" hangingPunct="0"/>
          <a:endParaRPr lang="es-ES" sz="1400" b="0"/>
        </a:p>
        <a:p>
          <a:pPr eaLnBrk="0" hangingPunct="0"/>
          <a:r>
            <a:rPr lang="es-ES" sz="1400" b="0"/>
            <a:t>LEVE	              =  1 </a:t>
          </a:r>
          <a:r>
            <a:rPr lang="es-ES" sz="1400" b="0" kern="1200">
              <a:solidFill>
                <a:schemeClr val="tx1"/>
              </a:solidFill>
              <a:effectLst/>
              <a:latin typeface="Arial" charset="0"/>
              <a:ea typeface="+mn-ea"/>
              <a:cs typeface="+mn-cs"/>
            </a:rPr>
            <a:t>Pequeñas heridas, lesiones no incapacitantes o daños menores</a:t>
          </a:r>
          <a:endParaRPr lang="es-ES" sz="1400" b="0"/>
        </a:p>
        <a:p>
          <a:pPr algn="just" eaLnBrk="0" hangingPunct="0"/>
          <a:r>
            <a:rPr lang="es-ES" sz="1400" b="0"/>
            <a:t>MEDIO	              =  4 </a:t>
          </a:r>
          <a:r>
            <a:rPr lang="es-ES" sz="1400" b="0" kern="1200">
              <a:solidFill>
                <a:schemeClr val="tx1"/>
              </a:solidFill>
              <a:effectLst/>
              <a:latin typeface="Arial" charset="0"/>
              <a:ea typeface="+mn-ea"/>
              <a:cs typeface="+mn-cs"/>
            </a:rPr>
            <a:t>Lesiones con incapacidad no permanente o daños superiores al 20% </a:t>
          </a:r>
          <a:endParaRPr lang="es-ES" sz="1400" b="0"/>
        </a:p>
        <a:p>
          <a:pPr algn="just" eaLnBrk="0" hangingPunct="0"/>
          <a:r>
            <a:rPr lang="es-ES" sz="1400" b="0"/>
            <a:t>GRAVE                    =  6 </a:t>
          </a:r>
          <a:r>
            <a:rPr lang="es-ES" sz="1400" b="0" kern="1200">
              <a:solidFill>
                <a:schemeClr val="tx1"/>
              </a:solidFill>
              <a:effectLst/>
              <a:latin typeface="Arial" charset="0"/>
              <a:ea typeface="+mn-ea"/>
              <a:cs typeface="+mn-cs"/>
            </a:rPr>
            <a:t>Lesiones incapacitantes permanentes o daños superiores al 60%</a:t>
          </a:r>
          <a:endParaRPr lang="es-ES" sz="1400" b="0"/>
        </a:p>
        <a:p>
          <a:pPr algn="just" eaLnBrk="0" hangingPunct="0"/>
          <a:r>
            <a:rPr lang="es-ES" sz="1400" b="0"/>
            <a:t>CATASTRÓFICA    =  10 </a:t>
          </a:r>
          <a:r>
            <a:rPr lang="es-ES" sz="1400" b="0" kern="1200">
              <a:solidFill>
                <a:schemeClr val="tx1"/>
              </a:solidFill>
              <a:effectLst/>
              <a:latin typeface="Arial" charset="0"/>
              <a:ea typeface="+mn-ea"/>
              <a:cs typeface="+mn-cs"/>
            </a:rPr>
            <a:t>Muerte o daños superiores al 90% del capital de la compañía </a:t>
          </a:r>
          <a:r>
            <a:rPr lang="es-ES" sz="1400" b="0"/>
            <a:t> </a:t>
          </a:r>
          <a:endParaRPr lang="es-ES" sz="1400" b="0" i="1"/>
        </a:p>
        <a:p>
          <a:pPr algn="just" eaLnBrk="0" hangingPunct="0"/>
          <a:endParaRPr lang="es-MX" sz="1400" b="0"/>
        </a:p>
      </xdr:txBody>
    </xdr:sp>
    <xdr:clientData/>
  </xdr:twoCellAnchor>
  <xdr:twoCellAnchor>
    <xdr:from>
      <xdr:col>5</xdr:col>
      <xdr:colOff>0</xdr:colOff>
      <xdr:row>20</xdr:row>
      <xdr:rowOff>63500</xdr:rowOff>
    </xdr:from>
    <xdr:to>
      <xdr:col>13</xdr:col>
      <xdr:colOff>312738</xdr:colOff>
      <xdr:row>26</xdr:row>
      <xdr:rowOff>11906</xdr:rowOff>
    </xdr:to>
    <xdr:sp macro="" textlink="">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6596063" y="4290219"/>
          <a:ext cx="7789863" cy="1436687"/>
        </a:xfrm>
        <a:prstGeom prst="rect">
          <a:avLst/>
        </a:prstGeom>
        <a:solidFill>
          <a:srgbClr val="DECFC0"/>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algn="ctr" eaLnBrk="0" hangingPunct="0">
            <a:buFont typeface="Symbol" pitchFamily="18" charset="2"/>
            <a:buNone/>
          </a:pPr>
          <a:r>
            <a:rPr lang="es-ES" sz="1400" b="0"/>
            <a:t>      PROBABILIDAD</a:t>
          </a:r>
        </a:p>
        <a:p>
          <a:pPr algn="just" eaLnBrk="0" hangingPunct="0"/>
          <a:endParaRPr lang="es-ES" sz="1400" b="0"/>
        </a:p>
        <a:p>
          <a:pPr algn="just" eaLnBrk="0" hangingPunct="0"/>
          <a:r>
            <a:rPr lang="es-ES" sz="1400" b="0"/>
            <a:t>MUY BAJA          =  1 Cuando es casi imposible que ocurra</a:t>
          </a:r>
        </a:p>
        <a:p>
          <a:pPr algn="just" eaLnBrk="0" hangingPunct="0"/>
          <a:r>
            <a:rPr lang="es-ES" sz="1400" b="0"/>
            <a:t>BAJA                   =   3 Cuando es remota pero posible (poco común)</a:t>
          </a:r>
        </a:p>
        <a:p>
          <a:pPr algn="just" eaLnBrk="0" hangingPunct="0"/>
          <a:r>
            <a:rPr lang="es-ES" sz="1400" b="0"/>
            <a:t>MEDIA                 =   6 Cuando es muy posible (nada extraño que ocurra)</a:t>
          </a:r>
        </a:p>
        <a:p>
          <a:pPr algn="just" eaLnBrk="0" hangingPunct="0"/>
          <a:r>
            <a:rPr lang="es-ES" sz="1400" b="0"/>
            <a:t>ALTA                   =   10 Cuando es inminente (ocurre  con frecuencia)</a:t>
          </a:r>
          <a:endParaRPr lang="es-MX" sz="2400" b="0">
            <a:latin typeface="Comic Sans MS" pitchFamily="66" charset="0"/>
          </a:endParaRPr>
        </a:p>
      </xdr:txBody>
    </xdr:sp>
    <xdr:clientData/>
  </xdr:twoCellAnchor>
  <xdr:twoCellAnchor>
    <xdr:from>
      <xdr:col>5</xdr:col>
      <xdr:colOff>0</xdr:colOff>
      <xdr:row>47</xdr:row>
      <xdr:rowOff>0</xdr:rowOff>
    </xdr:from>
    <xdr:to>
      <xdr:col>13</xdr:col>
      <xdr:colOff>527050</xdr:colOff>
      <xdr:row>50</xdr:row>
      <xdr:rowOff>797719</xdr:rowOff>
    </xdr:to>
    <xdr:sp macro="" textlink="">
      <xdr:nvSpPr>
        <xdr:cNvPr id="4" name="Text Box 6">
          <a:extLst>
            <a:ext uri="{FF2B5EF4-FFF2-40B4-BE49-F238E27FC236}">
              <a16:creationId xmlns:a16="http://schemas.microsoft.com/office/drawing/2014/main" id="{00000000-0008-0000-0200-000004000000}"/>
            </a:ext>
          </a:extLst>
        </xdr:cNvPr>
        <xdr:cNvSpPr txBox="1">
          <a:spLocks noChangeArrowheads="1"/>
        </xdr:cNvSpPr>
      </xdr:nvSpPr>
      <xdr:spPr bwMode="auto">
        <a:xfrm>
          <a:off x="6596063" y="10906125"/>
          <a:ext cx="8004175" cy="1428750"/>
        </a:xfrm>
        <a:prstGeom prst="rect">
          <a:avLst/>
        </a:prstGeom>
        <a:solidFill>
          <a:srgbClr val="D0CCD2"/>
        </a:solidFill>
        <a:ln w="9525">
          <a:solidFill>
            <a:schemeClr val="tx1"/>
          </a:solidFill>
          <a:miter lim="800000"/>
          <a:headEnd/>
          <a:tailEnd/>
        </a:ln>
        <a:effectLst/>
      </xdr:spPr>
      <xdr:txBody>
        <a:bodyPr wrap="square">
          <a:no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lvl="2" eaLnBrk="0" hangingPunct="0">
            <a:buFont typeface="Symbol" pitchFamily="18" charset="2"/>
            <a:buNone/>
          </a:pPr>
          <a:r>
            <a:rPr lang="es-ES" sz="1400" b="0"/>
            <a:t>                                  EXPOSICIÓN</a:t>
          </a:r>
        </a:p>
        <a:p>
          <a:pPr algn="just" eaLnBrk="0" hangingPunct="0"/>
          <a:endParaRPr lang="es-ES" sz="1400" b="0"/>
        </a:p>
        <a:p>
          <a:pPr algn="just" eaLnBrk="0" hangingPunct="0"/>
          <a:r>
            <a:rPr lang="es-ES" sz="1400" b="0"/>
            <a:t>REMOTA	     =    1	</a:t>
          </a:r>
          <a:r>
            <a:rPr lang="es-ES" sz="1400" b="0" kern="1200">
              <a:solidFill>
                <a:schemeClr val="tx1"/>
              </a:solidFill>
              <a:effectLst/>
              <a:latin typeface="Arial" charset="0"/>
              <a:ea typeface="+mn-ea"/>
              <a:cs typeface="+mn-cs"/>
            </a:rPr>
            <a:t>La persona está expuesta al peligro una vez al  mes o pocas veces al año</a:t>
          </a:r>
          <a:endParaRPr lang="es-ES" sz="1400" b="0"/>
        </a:p>
        <a:p>
          <a:pPr algn="just" eaLnBrk="0" hangingPunct="0"/>
          <a:r>
            <a:rPr lang="es-ES" sz="1400" b="0"/>
            <a:t>OCASIONAL   =   3	</a:t>
          </a:r>
          <a:r>
            <a:rPr lang="es-ES" sz="1400" b="0" kern="1200">
              <a:solidFill>
                <a:schemeClr val="tx1"/>
              </a:solidFill>
              <a:effectLst/>
              <a:latin typeface="Arial" charset="0"/>
              <a:ea typeface="+mn-ea"/>
              <a:cs typeface="+mn-cs"/>
            </a:rPr>
            <a:t>Expuesta algunas veces a la semana</a:t>
          </a:r>
          <a:endParaRPr lang="es-ES" sz="1400" b="0"/>
        </a:p>
        <a:p>
          <a:pPr algn="just" eaLnBrk="0" hangingPunct="0"/>
          <a:r>
            <a:rPr lang="es-ES" sz="1400" b="0"/>
            <a:t>FRECUENTE   =   6	</a:t>
          </a:r>
          <a:r>
            <a:rPr lang="es-ES" sz="1400" b="0" kern="1200">
              <a:solidFill>
                <a:schemeClr val="tx1"/>
              </a:solidFill>
              <a:effectLst/>
              <a:latin typeface="Arial" charset="0"/>
              <a:ea typeface="+mn-ea"/>
              <a:cs typeface="+mn-cs"/>
            </a:rPr>
            <a:t>Algunas veces al día</a:t>
          </a:r>
          <a:endParaRPr lang="es-ES" sz="1400" b="0"/>
        </a:p>
        <a:p>
          <a:pPr algn="just" eaLnBrk="0" hangingPunct="0"/>
          <a:r>
            <a:rPr lang="es-ES" sz="1400" b="0"/>
            <a:t>CONTINUA      =   10	</a:t>
          </a:r>
          <a:r>
            <a:rPr lang="es-ES" sz="1400" b="0" kern="1200">
              <a:solidFill>
                <a:schemeClr val="tx1"/>
              </a:solidFill>
              <a:effectLst/>
              <a:latin typeface="Arial" charset="0"/>
              <a:ea typeface="+mn-ea"/>
              <a:cs typeface="+mn-cs"/>
            </a:rPr>
            <a:t>Continuamente o muchas veces al día</a:t>
          </a:r>
          <a:endParaRPr lang="es-MX" sz="1400" b="0">
            <a:latin typeface="Comic Sans MS" pitchFamily="66" charset="0"/>
          </a:endParaRPr>
        </a:p>
      </xdr:txBody>
    </xdr:sp>
    <xdr:clientData/>
  </xdr:twoCellAnchor>
  <xdr:twoCellAnchor>
    <xdr:from>
      <xdr:col>5</xdr:col>
      <xdr:colOff>1</xdr:colOff>
      <xdr:row>45</xdr:row>
      <xdr:rowOff>1</xdr:rowOff>
    </xdr:from>
    <xdr:to>
      <xdr:col>13</xdr:col>
      <xdr:colOff>514351</xdr:colOff>
      <xdr:row>46</xdr:row>
      <xdr:rowOff>73583</xdr:rowOff>
    </xdr:to>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6600826" y="10382251"/>
          <a:ext cx="6610350" cy="25455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FRECUENCIA CON LA QUE SE EXPONE AL PELIGRO</a:t>
          </a:r>
        </a:p>
      </xdr:txBody>
    </xdr:sp>
    <xdr:clientData/>
  </xdr:twoCellAnchor>
  <xdr:twoCellAnchor>
    <xdr:from>
      <xdr:col>5</xdr:col>
      <xdr:colOff>0</xdr:colOff>
      <xdr:row>17</xdr:row>
      <xdr:rowOff>111125</xdr:rowOff>
    </xdr:from>
    <xdr:to>
      <xdr:col>13</xdr:col>
      <xdr:colOff>314325</xdr:colOff>
      <xdr:row>19</xdr:row>
      <xdr:rowOff>10082</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6600825" y="3654425"/>
          <a:ext cx="6410325" cy="289482"/>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POSIBILIDAD DE QUE LA CONSECUENCIA DEFINIDA, SE PRESENTE</a:t>
          </a:r>
        </a:p>
      </xdr:txBody>
    </xdr:sp>
    <xdr:clientData/>
  </xdr:twoCellAnchor>
  <xdr:twoCellAnchor>
    <xdr:from>
      <xdr:col>4</xdr:col>
      <xdr:colOff>746126</xdr:colOff>
      <xdr:row>31</xdr:row>
      <xdr:rowOff>142875</xdr:rowOff>
    </xdr:from>
    <xdr:to>
      <xdr:col>13</xdr:col>
      <xdr:colOff>288926</xdr:colOff>
      <xdr:row>32</xdr:row>
      <xdr:rowOff>149782</xdr:rowOff>
    </xdr:to>
    <xdr:sp macro="" textlink="">
      <xdr:nvSpPr>
        <xdr:cNvPr id="7" name="Text Box 3">
          <a:extLst>
            <a:ext uri="{FF2B5EF4-FFF2-40B4-BE49-F238E27FC236}">
              <a16:creationId xmlns:a16="http://schemas.microsoft.com/office/drawing/2014/main" id="{00000000-0008-0000-0200-000007000000}"/>
            </a:ext>
          </a:extLst>
        </xdr:cNvPr>
        <xdr:cNvSpPr txBox="1">
          <a:spLocks noChangeArrowheads="1"/>
        </xdr:cNvSpPr>
      </xdr:nvSpPr>
      <xdr:spPr bwMode="auto">
        <a:xfrm>
          <a:off x="6584951" y="7048500"/>
          <a:ext cx="6400800" cy="197407"/>
        </a:xfrm>
        <a:prstGeom prst="rect">
          <a:avLst/>
        </a:prstGeom>
        <a:solidFill>
          <a:schemeClr val="accent3">
            <a:lumMod val="60000"/>
            <a:lumOff val="40000"/>
          </a:schemeClr>
        </a:solidFill>
        <a:ln w="9525">
          <a:solidFill>
            <a:schemeClr val="tx1"/>
          </a:solidFill>
          <a:miter lim="800000"/>
          <a:headEnd/>
          <a:tailEnd/>
        </a:ln>
        <a:effectLst/>
      </xdr:spPr>
      <xdr:txBody>
        <a:bodyPr wrap="square" anchor="ctr">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ES" b="1"/>
            <a:t>RESULTADO FINAL DE LA EXPOSICIÒN AL PELIGRO</a:t>
          </a:r>
        </a:p>
      </xdr:txBody>
    </xdr:sp>
    <xdr:clientData/>
  </xdr:twoCellAnchor>
  <xdr:twoCellAnchor>
    <xdr:from>
      <xdr:col>5</xdr:col>
      <xdr:colOff>15875</xdr:colOff>
      <xdr:row>15</xdr:row>
      <xdr:rowOff>111125</xdr:rowOff>
    </xdr:from>
    <xdr:to>
      <xdr:col>13</xdr:col>
      <xdr:colOff>320675</xdr:colOff>
      <xdr:row>17</xdr:row>
      <xdr:rowOff>4887</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6616700" y="3073400"/>
          <a:ext cx="6400800" cy="4747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PROBABILIDAD</a:t>
          </a:r>
        </a:p>
      </xdr:txBody>
    </xdr:sp>
    <xdr:clientData/>
  </xdr:twoCellAnchor>
  <xdr:twoCellAnchor>
    <xdr:from>
      <xdr:col>5</xdr:col>
      <xdr:colOff>0</xdr:colOff>
      <xdr:row>41</xdr:row>
      <xdr:rowOff>0</xdr:rowOff>
    </xdr:from>
    <xdr:to>
      <xdr:col>13</xdr:col>
      <xdr:colOff>514350</xdr:colOff>
      <xdr:row>43</xdr:row>
      <xdr:rowOff>84262</xdr:rowOff>
    </xdr:to>
    <xdr:sp macro="" textlink="">
      <xdr:nvSpPr>
        <xdr:cNvPr id="9" name="Text Box 2">
          <a:extLst>
            <a:ext uri="{FF2B5EF4-FFF2-40B4-BE49-F238E27FC236}">
              <a16:creationId xmlns:a16="http://schemas.microsoft.com/office/drawing/2014/main" id="{00000000-0008-0000-0200-000009000000}"/>
            </a:ext>
          </a:extLst>
        </xdr:cNvPr>
        <xdr:cNvSpPr txBox="1">
          <a:spLocks noChangeArrowheads="1"/>
        </xdr:cNvSpPr>
      </xdr:nvSpPr>
      <xdr:spPr bwMode="auto">
        <a:xfrm>
          <a:off x="6600825" y="9658350"/>
          <a:ext cx="6610350" cy="446212"/>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a:t>
          </a:r>
          <a:r>
            <a:rPr lang="es-CO" sz="2400"/>
            <a:t> </a:t>
          </a:r>
          <a:r>
            <a:rPr lang="es-CO" sz="2400" b="1"/>
            <a:t>- EXPOSICIÒN</a:t>
          </a:r>
        </a:p>
      </xdr:txBody>
    </xdr:sp>
    <xdr:clientData/>
  </xdr:twoCellAnchor>
  <xdr:twoCellAnchor>
    <xdr:from>
      <xdr:col>5</xdr:col>
      <xdr:colOff>0</xdr:colOff>
      <xdr:row>29</xdr:row>
      <xdr:rowOff>31750</xdr:rowOff>
    </xdr:from>
    <xdr:to>
      <xdr:col>13</xdr:col>
      <xdr:colOff>314325</xdr:colOff>
      <xdr:row>31</xdr:row>
      <xdr:rowOff>23937</xdr:rowOff>
    </xdr:to>
    <xdr:sp macro="" textlink="">
      <xdr:nvSpPr>
        <xdr:cNvPr id="10" name="Text Box 2">
          <a:extLst>
            <a:ext uri="{FF2B5EF4-FFF2-40B4-BE49-F238E27FC236}">
              <a16:creationId xmlns:a16="http://schemas.microsoft.com/office/drawing/2014/main" id="{00000000-0008-0000-0200-00000A000000}"/>
            </a:ext>
          </a:extLst>
        </xdr:cNvPr>
        <xdr:cNvSpPr txBox="1">
          <a:spLocks noChangeArrowheads="1"/>
        </xdr:cNvSpPr>
      </xdr:nvSpPr>
      <xdr:spPr bwMode="auto">
        <a:xfrm>
          <a:off x="6600825" y="6556375"/>
          <a:ext cx="6410325" cy="373187"/>
        </a:xfrm>
        <a:prstGeom prst="rect">
          <a:avLst/>
        </a:prstGeom>
        <a:gradFill rotWithShape="1">
          <a:gsLst>
            <a:gs pos="0">
              <a:srgbClr val="BBEDB1"/>
            </a:gs>
            <a:gs pos="100000">
              <a:srgbClr val="BBEDB1">
                <a:gamma/>
                <a:shade val="46275"/>
                <a:invGamma/>
              </a:srgbClr>
            </a:gs>
          </a:gsLst>
          <a:path path="rect">
            <a:fillToRect r="100000" b="100000"/>
          </a:path>
        </a:gradFill>
        <a:ln w="9525">
          <a:solidFill>
            <a:schemeClr val="tx1"/>
          </a:solidFill>
          <a:miter lim="800000"/>
          <a:headEnd/>
          <a:tailEnd/>
        </a:ln>
        <a:effectLst/>
      </xdr:spPr>
      <xdr:txBody>
        <a:bodyPr wrap="square">
          <a:spAutoFit/>
        </a:bodyPr>
        <a:lstStyle>
          <a:defPPr>
            <a:defRPr lang="es-CO"/>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spcBef>
              <a:spcPct val="50000"/>
            </a:spcBef>
          </a:pPr>
          <a:r>
            <a:rPr lang="es-CO" sz="2400" b="1"/>
            <a:t>Grado de Peligrosidad - CONSECUENCIAS</a:t>
          </a:r>
        </a:p>
      </xdr:txBody>
    </xdr:sp>
    <xdr:clientData/>
  </xdr:twoCellAnchor>
  <xdr:twoCellAnchor editAs="oneCell">
    <xdr:from>
      <xdr:col>0</xdr:col>
      <xdr:colOff>0</xdr:colOff>
      <xdr:row>64</xdr:row>
      <xdr:rowOff>0</xdr:rowOff>
    </xdr:from>
    <xdr:to>
      <xdr:col>7</xdr:col>
      <xdr:colOff>1448906</xdr:colOff>
      <xdr:row>98</xdr:row>
      <xdr:rowOff>82523</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0" y="16549688"/>
          <a:ext cx="10200000" cy="6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ward.ramirez/Desktop/Metodolog&#237;a%20Riesgos/Matriz%20de%20identificacion%20valoracion%20y%20control%20de%20P%20Y%20R%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eramirez.ZIGMA/AppData/Local/Microsoft/Windows/Temporary%20Internet%20Files/Content.Outlook/UCNS09RI/Nuevo%20Malet&#237;n/ZIGMA/Matriz%20de%20identificacion%20valoracion%20y%20control%20de%20P%20Y%20R%20(2)(1).xlsx?71402BDE" TargetMode="External"/><Relationship Id="rId1" Type="http://schemas.openxmlformats.org/officeDocument/2006/relationships/externalLinkPath" Target="file:///\\71402BDE\Matriz%20de%20identificacion%20valoracion%20y%20control%20de%20P%20Y%20R%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ward.ramirez/Desktop/Metodolog&#237;a%20Riesgos/6%20ZRF-HSEQ-006%20Identificaci&#243;n%20de%20peligros%20y%20valoraci&#243;n%20de%20riesg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MATRIZ IPER"/>
      <sheetName val="Hoja1"/>
    </sheetNames>
    <sheetDataSet>
      <sheetData sheetId="0"/>
      <sheetData sheetId="1"/>
      <sheetData sheetId="2">
        <row r="5">
          <cell r="E5" t="str">
            <v>R</v>
          </cell>
          <cell r="F5" t="str">
            <v>D</v>
          </cell>
        </row>
        <row r="6">
          <cell r="E6" t="str">
            <v>NR</v>
          </cell>
          <cell r="F6" t="str">
            <v>D, I</v>
          </cell>
        </row>
        <row r="7">
          <cell r="E7" t="str">
            <v>EMERGENCIA</v>
          </cell>
          <cell r="F7" t="str">
            <v>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RIG Z1 CAMPO AVANICO"/>
      <sheetName val="Hoja1"/>
      <sheetName val="BASE COTA"/>
      <sheetName val="Hoja3"/>
      <sheetName val="Hoja2"/>
      <sheetName val="Hoja4"/>
    </sheetNames>
    <sheetDataSet>
      <sheetData sheetId="0" refreshError="1"/>
      <sheetData sheetId="1" refreshError="1"/>
      <sheetData sheetId="2">
        <row r="5">
          <cell r="E5" t="str">
            <v>R</v>
          </cell>
          <cell r="F5" t="str">
            <v>D</v>
          </cell>
        </row>
        <row r="6">
          <cell r="E6" t="str">
            <v>NR</v>
          </cell>
          <cell r="F6" t="str">
            <v>D, I</v>
          </cell>
        </row>
        <row r="7">
          <cell r="E7" t="str">
            <v>EMERGENCIA</v>
          </cell>
          <cell r="F7" t="str">
            <v>I</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ias"/>
      <sheetName val="Operacional"/>
      <sheetName val="B. Cota"/>
      <sheetName val="Oficina"/>
      <sheetName val="Hoja4"/>
    </sheetNames>
    <sheetDataSet>
      <sheetData sheetId="0" refreshError="1"/>
      <sheetData sheetId="1" refreshError="1"/>
      <sheetData sheetId="2" refreshError="1"/>
      <sheetData sheetId="3" refreshError="1"/>
      <sheetData sheetId="4">
        <row r="7">
          <cell r="D7" t="str">
            <v>R</v>
          </cell>
          <cell r="E7" t="str">
            <v>D</v>
          </cell>
        </row>
        <row r="8">
          <cell r="D8" t="str">
            <v>NR</v>
          </cell>
          <cell r="E8" t="str">
            <v>I</v>
          </cell>
        </row>
        <row r="9">
          <cell r="D9" t="str">
            <v>EMERGENCIA</v>
          </cell>
          <cell r="E9" t="str">
            <v>D, 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67"/>
  <sheetViews>
    <sheetView workbookViewId="0">
      <selection activeCell="D14" sqref="D14"/>
    </sheetView>
  </sheetViews>
  <sheetFormatPr baseColWidth="10" defaultRowHeight="12.75" x14ac:dyDescent="0.2"/>
  <cols>
    <col min="1" max="1" width="28.7109375" bestFit="1" customWidth="1"/>
    <col min="2" max="2" width="14.5703125" bestFit="1" customWidth="1"/>
    <col min="3" max="3" width="15.7109375" bestFit="1" customWidth="1"/>
    <col min="4" max="4" width="12.140625" bestFit="1" customWidth="1"/>
    <col min="6" max="6" width="37.42578125" style="89" bestFit="1" customWidth="1"/>
    <col min="7" max="7" width="29.7109375" bestFit="1" customWidth="1"/>
  </cols>
  <sheetData>
    <row r="5" spans="1:7" x14ac:dyDescent="0.2">
      <c r="B5" s="83" t="s">
        <v>8</v>
      </c>
      <c r="C5" s="83" t="s">
        <v>106</v>
      </c>
      <c r="D5" s="83" t="s">
        <v>111</v>
      </c>
      <c r="F5" s="88" t="s">
        <v>128</v>
      </c>
      <c r="G5" s="86" t="s">
        <v>152</v>
      </c>
    </row>
    <row r="6" spans="1:7" x14ac:dyDescent="0.2">
      <c r="A6" s="83" t="s">
        <v>123</v>
      </c>
      <c r="B6">
        <v>1</v>
      </c>
      <c r="C6">
        <v>1</v>
      </c>
      <c r="D6">
        <v>1</v>
      </c>
      <c r="F6" s="88"/>
      <c r="G6" s="83" t="s">
        <v>122</v>
      </c>
    </row>
    <row r="7" spans="1:7" x14ac:dyDescent="0.2">
      <c r="A7" s="83" t="s">
        <v>124</v>
      </c>
      <c r="B7">
        <v>3</v>
      </c>
      <c r="C7">
        <v>4</v>
      </c>
      <c r="D7">
        <v>3</v>
      </c>
      <c r="F7" s="87" t="s">
        <v>129</v>
      </c>
      <c r="G7" s="83" t="s">
        <v>153</v>
      </c>
    </row>
    <row r="8" spans="1:7" x14ac:dyDescent="0.2">
      <c r="A8" s="83" t="s">
        <v>125</v>
      </c>
      <c r="B8">
        <v>6</v>
      </c>
      <c r="C8">
        <v>6</v>
      </c>
      <c r="D8">
        <v>6</v>
      </c>
      <c r="F8" s="87" t="s">
        <v>130</v>
      </c>
      <c r="G8" s="83"/>
    </row>
    <row r="9" spans="1:7" x14ac:dyDescent="0.2">
      <c r="A9" s="83" t="s">
        <v>126</v>
      </c>
      <c r="B9">
        <v>10</v>
      </c>
      <c r="C9">
        <v>10</v>
      </c>
      <c r="D9">
        <v>10</v>
      </c>
      <c r="F9" s="87" t="s">
        <v>170</v>
      </c>
      <c r="G9" s="83"/>
    </row>
    <row r="10" spans="1:7" ht="25.5" x14ac:dyDescent="0.2">
      <c r="A10" s="83" t="s">
        <v>127</v>
      </c>
      <c r="F10" s="87" t="s">
        <v>176</v>
      </c>
      <c r="G10" s="2"/>
    </row>
    <row r="11" spans="1:7" x14ac:dyDescent="0.2">
      <c r="F11" s="87"/>
      <c r="G11" s="83"/>
    </row>
    <row r="12" spans="1:7" x14ac:dyDescent="0.2">
      <c r="F12" s="88" t="s">
        <v>132</v>
      </c>
      <c r="G12" s="83"/>
    </row>
    <row r="13" spans="1:7" x14ac:dyDescent="0.2">
      <c r="F13" s="88"/>
      <c r="G13" s="83"/>
    </row>
    <row r="14" spans="1:7" ht="51" x14ac:dyDescent="0.2">
      <c r="F14" s="2" t="s">
        <v>180</v>
      </c>
      <c r="G14" s="83"/>
    </row>
    <row r="15" spans="1:7" ht="76.5" x14ac:dyDescent="0.2">
      <c r="F15" s="2" t="s">
        <v>178</v>
      </c>
      <c r="G15" s="2"/>
    </row>
    <row r="16" spans="1:7" ht="38.25" x14ac:dyDescent="0.2">
      <c r="F16" s="2" t="s">
        <v>183</v>
      </c>
      <c r="G16" s="2"/>
    </row>
    <row r="17" spans="6:7" ht="51" x14ac:dyDescent="0.2">
      <c r="F17" s="2" t="s">
        <v>179</v>
      </c>
      <c r="G17" s="2"/>
    </row>
    <row r="18" spans="6:7" ht="25.5" x14ac:dyDescent="0.2">
      <c r="F18" s="87" t="s">
        <v>182</v>
      </c>
      <c r="G18" s="83"/>
    </row>
    <row r="19" spans="6:7" x14ac:dyDescent="0.2">
      <c r="F19" s="2" t="s">
        <v>162</v>
      </c>
      <c r="G19" s="83"/>
    </row>
    <row r="20" spans="6:7" ht="25.5" x14ac:dyDescent="0.2">
      <c r="F20" s="87" t="s">
        <v>177</v>
      </c>
      <c r="G20" s="83"/>
    </row>
    <row r="21" spans="6:7" ht="25.5" x14ac:dyDescent="0.2">
      <c r="F21" s="2" t="s">
        <v>181</v>
      </c>
    </row>
    <row r="22" spans="6:7" ht="25.5" x14ac:dyDescent="0.2">
      <c r="F22" s="87" t="s">
        <v>191</v>
      </c>
    </row>
    <row r="23" spans="6:7" x14ac:dyDescent="0.2">
      <c r="F23" s="87" t="s">
        <v>133</v>
      </c>
    </row>
    <row r="24" spans="6:7" x14ac:dyDescent="0.2">
      <c r="F24" s="87" t="s">
        <v>134</v>
      </c>
    </row>
    <row r="26" spans="6:7" x14ac:dyDescent="0.2">
      <c r="F26" s="88" t="s">
        <v>135</v>
      </c>
    </row>
    <row r="28" spans="6:7" x14ac:dyDescent="0.2">
      <c r="F28" s="87" t="s">
        <v>171</v>
      </c>
    </row>
    <row r="29" spans="6:7" ht="25.5" x14ac:dyDescent="0.2">
      <c r="F29" s="87" t="s">
        <v>172</v>
      </c>
    </row>
    <row r="30" spans="6:7" x14ac:dyDescent="0.2">
      <c r="F30" s="87" t="s">
        <v>173</v>
      </c>
    </row>
    <row r="31" spans="6:7" x14ac:dyDescent="0.2">
      <c r="F31" s="87" t="s">
        <v>174</v>
      </c>
    </row>
    <row r="32" spans="6:7" x14ac:dyDescent="0.2">
      <c r="F32" s="87" t="s">
        <v>175</v>
      </c>
    </row>
    <row r="33" spans="6:6" x14ac:dyDescent="0.2">
      <c r="F33" s="87" t="s">
        <v>136</v>
      </c>
    </row>
    <row r="34" spans="6:6" ht="25.5" x14ac:dyDescent="0.2">
      <c r="F34" s="87" t="s">
        <v>137</v>
      </c>
    </row>
    <row r="35" spans="6:6" ht="38.25" x14ac:dyDescent="0.2">
      <c r="F35" s="87" t="s">
        <v>138</v>
      </c>
    </row>
    <row r="37" spans="6:6" x14ac:dyDescent="0.2">
      <c r="F37" s="88" t="s">
        <v>139</v>
      </c>
    </row>
    <row r="39" spans="6:6" x14ac:dyDescent="0.2">
      <c r="F39" s="87" t="s">
        <v>164</v>
      </c>
    </row>
    <row r="40" spans="6:6" x14ac:dyDescent="0.2">
      <c r="F40" s="87" t="s">
        <v>140</v>
      </c>
    </row>
    <row r="41" spans="6:6" x14ac:dyDescent="0.2">
      <c r="F41" s="87" t="s">
        <v>141</v>
      </c>
    </row>
    <row r="42" spans="6:6" x14ac:dyDescent="0.2">
      <c r="F42" s="87" t="s">
        <v>142</v>
      </c>
    </row>
    <row r="43" spans="6:6" x14ac:dyDescent="0.2">
      <c r="F43" s="87" t="s">
        <v>143</v>
      </c>
    </row>
    <row r="45" spans="6:6" x14ac:dyDescent="0.2">
      <c r="F45" s="88" t="s">
        <v>144</v>
      </c>
    </row>
    <row r="47" spans="6:6" x14ac:dyDescent="0.2">
      <c r="F47" s="87" t="s">
        <v>145</v>
      </c>
    </row>
    <row r="48" spans="6:6" x14ac:dyDescent="0.2">
      <c r="F48" s="87" t="s">
        <v>146</v>
      </c>
    </row>
    <row r="49" spans="6:6" x14ac:dyDescent="0.2">
      <c r="F49" s="87" t="s">
        <v>147</v>
      </c>
    </row>
    <row r="50" spans="6:6" x14ac:dyDescent="0.2">
      <c r="F50" s="87" t="s">
        <v>148</v>
      </c>
    </row>
    <row r="51" spans="6:6" x14ac:dyDescent="0.2">
      <c r="F51" s="87" t="s">
        <v>149</v>
      </c>
    </row>
    <row r="52" spans="6:6" x14ac:dyDescent="0.2">
      <c r="F52" s="87" t="s">
        <v>150</v>
      </c>
    </row>
    <row r="54" spans="6:6" x14ac:dyDescent="0.2">
      <c r="F54" s="88" t="s">
        <v>151</v>
      </c>
    </row>
    <row r="56" spans="6:6" ht="63.75" x14ac:dyDescent="0.2">
      <c r="F56" s="2" t="s">
        <v>161</v>
      </c>
    </row>
    <row r="57" spans="6:6" ht="51" x14ac:dyDescent="0.2">
      <c r="F57" s="2" t="s">
        <v>156</v>
      </c>
    </row>
    <row r="58" spans="6:6" ht="38.25" x14ac:dyDescent="0.2">
      <c r="F58" s="2" t="s">
        <v>157</v>
      </c>
    </row>
    <row r="59" spans="6:6" ht="51" x14ac:dyDescent="0.2">
      <c r="F59" s="2" t="s">
        <v>158</v>
      </c>
    </row>
    <row r="60" spans="6:6" ht="76.5" x14ac:dyDescent="0.2">
      <c r="F60" s="2" t="s">
        <v>159</v>
      </c>
    </row>
    <row r="61" spans="6:6" ht="38.25" x14ac:dyDescent="0.2">
      <c r="F61" s="2" t="s">
        <v>160</v>
      </c>
    </row>
    <row r="63" spans="6:6" x14ac:dyDescent="0.2">
      <c r="F63" s="88" t="s">
        <v>188</v>
      </c>
    </row>
    <row r="65" spans="6:6" ht="25.5" x14ac:dyDescent="0.2">
      <c r="F65" s="87" t="s">
        <v>184</v>
      </c>
    </row>
    <row r="66" spans="6:6" ht="38.25" x14ac:dyDescent="0.2">
      <c r="F66" s="87" t="s">
        <v>186</v>
      </c>
    </row>
    <row r="67" spans="6:6" ht="25.5" x14ac:dyDescent="0.2">
      <c r="F67" s="87" t="s">
        <v>185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T80"/>
  <sheetViews>
    <sheetView tabSelected="1" view="pageBreakPreview" zoomScale="86" zoomScaleNormal="86" zoomScaleSheetLayoutView="86" workbookViewId="0">
      <pane xSplit="4" ySplit="9" topLeftCell="E10" activePane="bottomRight" state="frozen"/>
      <selection pane="topRight" activeCell="E1" sqref="E1"/>
      <selection pane="bottomLeft" activeCell="A10" sqref="A10"/>
      <selection pane="bottomRight" activeCell="X10" sqref="X10"/>
    </sheetView>
  </sheetViews>
  <sheetFormatPr baseColWidth="10" defaultColWidth="11.5703125" defaultRowHeight="14.25" x14ac:dyDescent="0.2"/>
  <cols>
    <col min="1" max="1" width="3.7109375" style="84" customWidth="1"/>
    <col min="2" max="4" width="3.7109375" style="85" customWidth="1"/>
    <col min="5" max="5" width="5.7109375" style="1" customWidth="1"/>
    <col min="6" max="6" width="22.7109375" style="1" customWidth="1"/>
    <col min="7" max="7" width="15.7109375" style="1" customWidth="1"/>
    <col min="8" max="8" width="26.7109375" style="1" customWidth="1"/>
    <col min="9" max="9" width="4.28515625" style="1" customWidth="1"/>
    <col min="10" max="10" width="4.5703125" style="1" customWidth="1"/>
    <col min="11" max="11" width="4.140625" style="1" customWidth="1"/>
    <col min="12" max="14" width="3.7109375" style="1" customWidth="1"/>
    <col min="15" max="15" width="4.85546875" style="1" customWidth="1"/>
    <col min="16" max="16" width="4.7109375" style="1" customWidth="1"/>
    <col min="17" max="19" width="3.7109375" style="1" customWidth="1"/>
    <col min="20" max="20" width="4.7109375" style="1" customWidth="1"/>
    <col min="21" max="21" width="16" style="1" customWidth="1"/>
    <col min="22" max="22" width="19" style="1" customWidth="1"/>
    <col min="23" max="25" width="18.7109375" style="1" customWidth="1"/>
    <col min="26" max="26" width="33" style="90" customWidth="1"/>
    <col min="27" max="27" width="27.7109375" style="1" customWidth="1"/>
    <col min="28" max="28" width="29.85546875" style="1" customWidth="1"/>
    <col min="29" max="29" width="5.140625" style="1" customWidth="1"/>
    <col min="30" max="31" width="3.7109375" style="1" customWidth="1"/>
    <col min="32" max="32" width="4.7109375" style="1" customWidth="1"/>
    <col min="33" max="33" width="15.7109375" style="1" customWidth="1"/>
    <col min="34" max="34" width="16.28515625" style="1" customWidth="1"/>
    <col min="35" max="35" width="11.5703125" style="1"/>
    <col min="36" max="48" width="11.5703125" style="3"/>
    <col min="49" max="16384" width="11.5703125" style="1"/>
  </cols>
  <sheetData>
    <row r="1" spans="1:72" ht="12.75" customHeight="1" thickBot="1" x14ac:dyDescent="0.25">
      <c r="A1" s="203"/>
      <c r="B1" s="204"/>
      <c r="C1" s="204"/>
      <c r="D1" s="204"/>
      <c r="E1" s="204"/>
      <c r="F1" s="204"/>
      <c r="G1" s="205"/>
      <c r="H1" s="216" t="s">
        <v>244</v>
      </c>
      <c r="I1" s="217"/>
      <c r="J1" s="217"/>
      <c r="K1" s="217"/>
      <c r="L1" s="217"/>
      <c r="M1" s="217"/>
      <c r="N1" s="217"/>
      <c r="O1" s="217"/>
      <c r="P1" s="217"/>
      <c r="Q1" s="217"/>
      <c r="R1" s="217"/>
      <c r="S1" s="217"/>
      <c r="T1" s="217"/>
      <c r="U1" s="217"/>
      <c r="V1" s="217"/>
      <c r="W1" s="217"/>
      <c r="X1" s="217"/>
      <c r="Y1" s="217"/>
      <c r="Z1" s="217"/>
      <c r="AA1" s="217"/>
      <c r="AB1" s="218"/>
      <c r="AC1" s="182" t="s">
        <v>245</v>
      </c>
      <c r="AD1" s="183"/>
      <c r="AE1" s="183"/>
      <c r="AF1" s="183"/>
      <c r="AG1" s="183"/>
      <c r="AH1" s="184"/>
    </row>
    <row r="2" spans="1:72" ht="12.75" customHeight="1" thickBot="1" x14ac:dyDescent="0.25">
      <c r="A2" s="206"/>
      <c r="B2" s="207"/>
      <c r="C2" s="207"/>
      <c r="D2" s="207"/>
      <c r="E2" s="207"/>
      <c r="F2" s="207"/>
      <c r="G2" s="208"/>
      <c r="H2" s="179" t="s">
        <v>246</v>
      </c>
      <c r="I2" s="180"/>
      <c r="J2" s="180"/>
      <c r="K2" s="180"/>
      <c r="L2" s="180"/>
      <c r="M2" s="180"/>
      <c r="N2" s="180"/>
      <c r="O2" s="180"/>
      <c r="P2" s="180"/>
      <c r="Q2" s="180"/>
      <c r="R2" s="180"/>
      <c r="S2" s="180"/>
      <c r="T2" s="180"/>
      <c r="U2" s="180"/>
      <c r="V2" s="180"/>
      <c r="W2" s="180"/>
      <c r="X2" s="180"/>
      <c r="Y2" s="180"/>
      <c r="Z2" s="180"/>
      <c r="AA2" s="180"/>
      <c r="AB2" s="181"/>
      <c r="AC2" s="182" t="s">
        <v>247</v>
      </c>
      <c r="AD2" s="183"/>
      <c r="AE2" s="183"/>
      <c r="AF2" s="183"/>
      <c r="AG2" s="183"/>
      <c r="AH2" s="184"/>
      <c r="AW2" s="3"/>
      <c r="AX2" s="3"/>
      <c r="AY2" s="3"/>
      <c r="AZ2" s="3"/>
      <c r="BA2" s="3"/>
      <c r="BB2" s="3"/>
      <c r="BC2" s="3"/>
      <c r="BD2" s="3"/>
      <c r="BE2" s="3"/>
      <c r="BF2" s="3"/>
      <c r="BG2" s="3"/>
      <c r="BH2" s="3"/>
      <c r="BI2" s="3"/>
      <c r="BJ2" s="3"/>
      <c r="BK2" s="3"/>
      <c r="BL2" s="3"/>
      <c r="BM2" s="3"/>
      <c r="BN2" s="3"/>
      <c r="BO2" s="3"/>
      <c r="BP2" s="3"/>
      <c r="BQ2" s="3"/>
      <c r="BR2" s="3"/>
      <c r="BS2" s="3"/>
      <c r="BT2" s="3"/>
    </row>
    <row r="3" spans="1:72" ht="12.75" customHeight="1" thickBot="1" x14ac:dyDescent="0.25">
      <c r="A3" s="206"/>
      <c r="B3" s="207"/>
      <c r="C3" s="207"/>
      <c r="D3" s="207"/>
      <c r="E3" s="207"/>
      <c r="F3" s="207"/>
      <c r="G3" s="208"/>
      <c r="H3" s="185" t="s">
        <v>248</v>
      </c>
      <c r="I3" s="186"/>
      <c r="J3" s="186"/>
      <c r="K3" s="186"/>
      <c r="L3" s="186"/>
      <c r="M3" s="186"/>
      <c r="N3" s="186"/>
      <c r="O3" s="186"/>
      <c r="P3" s="186"/>
      <c r="Q3" s="186"/>
      <c r="R3" s="186"/>
      <c r="S3" s="186"/>
      <c r="T3" s="186"/>
      <c r="U3" s="186"/>
      <c r="V3" s="186"/>
      <c r="W3" s="186"/>
      <c r="X3" s="186"/>
      <c r="Y3" s="186"/>
      <c r="Z3" s="186"/>
      <c r="AA3" s="186"/>
      <c r="AB3" s="187"/>
      <c r="AC3" s="182" t="s">
        <v>249</v>
      </c>
      <c r="AD3" s="183"/>
      <c r="AE3" s="183"/>
      <c r="AF3" s="183"/>
      <c r="AG3" s="183"/>
      <c r="AH3" s="184"/>
      <c r="AW3" s="3"/>
      <c r="AX3" s="3"/>
      <c r="AY3" s="3"/>
      <c r="AZ3" s="3"/>
      <c r="BA3" s="3"/>
      <c r="BB3" s="3"/>
      <c r="BC3" s="3"/>
      <c r="BD3" s="3"/>
      <c r="BE3" s="3"/>
      <c r="BF3" s="3"/>
      <c r="BG3" s="3"/>
      <c r="BH3" s="3"/>
      <c r="BI3" s="3"/>
      <c r="BJ3" s="3"/>
      <c r="BK3" s="3"/>
      <c r="BL3" s="3"/>
      <c r="BM3" s="3"/>
      <c r="BN3" s="3"/>
      <c r="BO3" s="3"/>
      <c r="BP3" s="3"/>
      <c r="BQ3" s="3"/>
      <c r="BR3" s="3"/>
      <c r="BS3" s="3"/>
      <c r="BT3" s="3"/>
    </row>
    <row r="4" spans="1:72" ht="12.75" customHeight="1" thickBot="1" x14ac:dyDescent="0.25">
      <c r="A4" s="209"/>
      <c r="B4" s="210"/>
      <c r="C4" s="210"/>
      <c r="D4" s="210"/>
      <c r="E4" s="210"/>
      <c r="F4" s="210"/>
      <c r="G4" s="211"/>
      <c r="H4" s="188"/>
      <c r="I4" s="189"/>
      <c r="J4" s="189"/>
      <c r="K4" s="189"/>
      <c r="L4" s="189"/>
      <c r="M4" s="189"/>
      <c r="N4" s="189"/>
      <c r="O4" s="189"/>
      <c r="P4" s="189"/>
      <c r="Q4" s="189"/>
      <c r="R4" s="189"/>
      <c r="S4" s="189"/>
      <c r="T4" s="189"/>
      <c r="U4" s="189"/>
      <c r="V4" s="189"/>
      <c r="W4" s="189"/>
      <c r="X4" s="189"/>
      <c r="Y4" s="189"/>
      <c r="Z4" s="189"/>
      <c r="AA4" s="189"/>
      <c r="AB4" s="190"/>
      <c r="AC4" s="182" t="s">
        <v>250</v>
      </c>
      <c r="AD4" s="183"/>
      <c r="AE4" s="183"/>
      <c r="AF4" s="183"/>
      <c r="AG4" s="183"/>
      <c r="AH4" s="184"/>
      <c r="AW4" s="3"/>
      <c r="AX4" s="3"/>
      <c r="AY4" s="3"/>
      <c r="AZ4" s="3"/>
      <c r="BA4" s="3"/>
      <c r="BB4" s="3"/>
      <c r="BC4" s="3"/>
      <c r="BD4" s="3"/>
      <c r="BE4" s="3"/>
      <c r="BF4" s="3"/>
      <c r="BG4" s="3"/>
      <c r="BH4" s="3"/>
      <c r="BI4" s="3"/>
      <c r="BJ4" s="3"/>
      <c r="BK4" s="3"/>
      <c r="BL4" s="3"/>
      <c r="BM4" s="3"/>
      <c r="BN4" s="3"/>
      <c r="BO4" s="3"/>
      <c r="BP4" s="3"/>
      <c r="BQ4" s="3"/>
      <c r="BR4" s="3"/>
      <c r="BS4" s="3"/>
      <c r="BT4" s="3"/>
    </row>
    <row r="5" spans="1:72" ht="12.75" x14ac:dyDescent="0.2">
      <c r="A5" s="221" t="s">
        <v>119</v>
      </c>
      <c r="B5" s="222"/>
      <c r="C5" s="222"/>
      <c r="D5" s="222"/>
      <c r="E5" s="222"/>
      <c r="F5" s="223"/>
      <c r="G5" s="112">
        <v>18</v>
      </c>
      <c r="H5" s="113" t="s">
        <v>120</v>
      </c>
      <c r="I5" s="192" t="s">
        <v>121</v>
      </c>
      <c r="J5" s="193"/>
      <c r="K5" s="193"/>
      <c r="L5" s="193"/>
      <c r="M5" s="193"/>
      <c r="N5" s="193"/>
      <c r="O5" s="193"/>
      <c r="P5" s="193"/>
      <c r="Q5" s="193"/>
      <c r="R5" s="194"/>
      <c r="S5" s="178" t="s">
        <v>18</v>
      </c>
      <c r="T5" s="178"/>
      <c r="U5" s="178"/>
      <c r="V5" s="250" t="s">
        <v>408</v>
      </c>
      <c r="W5" s="250"/>
      <c r="X5" s="178" t="s">
        <v>19</v>
      </c>
      <c r="Y5" s="178"/>
      <c r="Z5" s="114">
        <v>42277</v>
      </c>
      <c r="AA5" s="221" t="s">
        <v>20</v>
      </c>
      <c r="AB5" s="223"/>
      <c r="AC5" s="220">
        <v>44477</v>
      </c>
      <c r="AD5" s="207"/>
      <c r="AE5" s="207"/>
      <c r="AF5" s="178" t="s">
        <v>21</v>
      </c>
      <c r="AG5" s="178"/>
      <c r="AH5" s="121">
        <v>6</v>
      </c>
      <c r="AJ5" s="73"/>
      <c r="AK5" s="200"/>
      <c r="AL5" s="200"/>
      <c r="AM5" s="200"/>
      <c r="AN5" s="200"/>
      <c r="AO5" s="200"/>
      <c r="AP5" s="200"/>
      <c r="AQ5" s="200"/>
      <c r="AR5" s="200"/>
      <c r="AS5" s="200"/>
      <c r="AT5" s="200"/>
      <c r="AU5" s="200"/>
      <c r="AV5" s="200"/>
      <c r="AW5" s="3"/>
      <c r="AX5" s="75"/>
      <c r="AY5" s="3"/>
      <c r="AZ5" s="3"/>
      <c r="BA5" s="75"/>
      <c r="BB5" s="3"/>
      <c r="BC5" s="3"/>
      <c r="BD5" s="75"/>
      <c r="BE5" s="3"/>
      <c r="BF5" s="75"/>
      <c r="BG5" s="75"/>
      <c r="BH5" s="75"/>
      <c r="BI5" s="191"/>
      <c r="BJ5" s="191"/>
      <c r="BK5" s="3"/>
      <c r="BL5" s="3"/>
      <c r="BM5" s="3"/>
      <c r="BN5" s="3"/>
      <c r="BO5" s="3"/>
      <c r="BP5" s="3"/>
      <c r="BQ5" s="3"/>
      <c r="BR5" s="3"/>
      <c r="BS5" s="3"/>
      <c r="BT5" s="3"/>
    </row>
    <row r="6" spans="1:72" ht="12.75" x14ac:dyDescent="0.2">
      <c r="A6" s="221" t="s">
        <v>154</v>
      </c>
      <c r="B6" s="222"/>
      <c r="C6" s="222"/>
      <c r="D6" s="222"/>
      <c r="E6" s="222"/>
      <c r="F6" s="223"/>
      <c r="G6" s="91" t="s">
        <v>388</v>
      </c>
      <c r="H6" s="115" t="s">
        <v>192</v>
      </c>
      <c r="I6" s="171" t="s">
        <v>389</v>
      </c>
      <c r="J6" s="171"/>
      <c r="K6" s="171"/>
      <c r="L6" s="171"/>
      <c r="M6" s="171"/>
      <c r="N6" s="172" t="s">
        <v>193</v>
      </c>
      <c r="O6" s="173"/>
      <c r="P6" s="174"/>
      <c r="Q6" s="175" t="s">
        <v>390</v>
      </c>
      <c r="R6" s="176"/>
      <c r="S6" s="176"/>
      <c r="T6" s="176"/>
      <c r="U6" s="177"/>
      <c r="V6" s="117" t="s">
        <v>196</v>
      </c>
      <c r="W6" s="119">
        <v>19</v>
      </c>
      <c r="X6" s="117" t="s">
        <v>198</v>
      </c>
      <c r="Y6" s="118">
        <v>17</v>
      </c>
      <c r="Z6" s="117" t="s">
        <v>214</v>
      </c>
      <c r="AA6" s="116">
        <v>8</v>
      </c>
      <c r="AB6" s="118" t="s">
        <v>199</v>
      </c>
      <c r="AC6" s="120">
        <f>SUM(W6,Y6,AA6)</f>
        <v>44</v>
      </c>
      <c r="AD6" s="221" t="s">
        <v>197</v>
      </c>
      <c r="AE6" s="222"/>
      <c r="AF6" s="223"/>
      <c r="AG6" s="192" t="s">
        <v>290</v>
      </c>
      <c r="AH6" s="194"/>
      <c r="AJ6" s="73"/>
      <c r="AK6" s="110"/>
      <c r="AL6" s="110"/>
      <c r="AM6" s="110"/>
      <c r="AN6" s="110"/>
      <c r="AO6" s="110"/>
      <c r="AP6" s="110"/>
      <c r="AQ6" s="110"/>
      <c r="AR6" s="110"/>
      <c r="AS6" s="110"/>
      <c r="AT6" s="110"/>
      <c r="AU6" s="110"/>
      <c r="AV6" s="110"/>
      <c r="AW6" s="3"/>
      <c r="AX6" s="75"/>
      <c r="AY6" s="3"/>
      <c r="AZ6" s="3"/>
      <c r="BA6" s="75"/>
      <c r="BB6" s="3"/>
      <c r="BC6" s="3"/>
      <c r="BD6" s="75"/>
      <c r="BE6" s="3"/>
      <c r="BF6" s="75"/>
      <c r="BG6" s="75"/>
      <c r="BH6" s="75"/>
      <c r="BI6" s="111"/>
      <c r="BJ6" s="111"/>
      <c r="BK6" s="3"/>
      <c r="BL6" s="3"/>
      <c r="BM6" s="3"/>
      <c r="BN6" s="3"/>
      <c r="BO6" s="3"/>
      <c r="BP6" s="3"/>
      <c r="BQ6" s="3"/>
      <c r="BR6" s="3"/>
      <c r="BS6" s="3"/>
      <c r="BT6" s="3"/>
    </row>
    <row r="7" spans="1:72" ht="27" customHeight="1" x14ac:dyDescent="0.2">
      <c r="A7" s="167" t="s">
        <v>25</v>
      </c>
      <c r="B7" s="167" t="s">
        <v>26</v>
      </c>
      <c r="C7" s="167" t="s">
        <v>27</v>
      </c>
      <c r="D7" s="167" t="s">
        <v>28</v>
      </c>
      <c r="E7" s="167" t="s">
        <v>29</v>
      </c>
      <c r="F7" s="212" t="s">
        <v>3</v>
      </c>
      <c r="G7" s="212"/>
      <c r="H7" s="212" t="s">
        <v>195</v>
      </c>
      <c r="I7" s="214" t="s">
        <v>30</v>
      </c>
      <c r="J7" s="214"/>
      <c r="K7" s="214"/>
      <c r="L7" s="215" t="s">
        <v>4</v>
      </c>
      <c r="M7" s="215"/>
      <c r="N7" s="215"/>
      <c r="O7" s="215"/>
      <c r="P7" s="215"/>
      <c r="Q7" s="197" t="s">
        <v>40</v>
      </c>
      <c r="R7" s="197"/>
      <c r="S7" s="197"/>
      <c r="T7" s="197"/>
      <c r="U7" s="197"/>
      <c r="V7" s="197"/>
      <c r="W7" s="219" t="s">
        <v>1</v>
      </c>
      <c r="X7" s="219"/>
      <c r="Y7" s="219"/>
      <c r="Z7" s="219"/>
      <c r="AA7" s="219"/>
      <c r="AB7" s="219"/>
      <c r="AC7" s="197" t="s">
        <v>2</v>
      </c>
      <c r="AD7" s="197"/>
      <c r="AE7" s="197"/>
      <c r="AF7" s="197"/>
      <c r="AG7" s="197"/>
      <c r="AH7" s="197"/>
      <c r="AW7" s="3"/>
      <c r="AX7" s="3"/>
      <c r="AY7" s="3"/>
      <c r="AZ7" s="3"/>
      <c r="BA7" s="3"/>
      <c r="BB7" s="3"/>
      <c r="BC7" s="3"/>
      <c r="BD7" s="3"/>
      <c r="BE7" s="3"/>
      <c r="BF7" s="3"/>
      <c r="BG7" s="3"/>
      <c r="BH7" s="3"/>
      <c r="BI7" s="3"/>
      <c r="BJ7" s="3"/>
      <c r="BK7" s="3"/>
      <c r="BL7" s="3"/>
      <c r="BM7" s="3"/>
      <c r="BN7" s="3"/>
      <c r="BO7" s="3"/>
      <c r="BP7" s="3"/>
      <c r="BQ7" s="3"/>
      <c r="BR7" s="3"/>
      <c r="BS7" s="3"/>
      <c r="BT7" s="3"/>
    </row>
    <row r="8" spans="1:72" s="4" customFormat="1" ht="45" customHeight="1" x14ac:dyDescent="0.2">
      <c r="A8" s="167"/>
      <c r="B8" s="167"/>
      <c r="C8" s="167"/>
      <c r="D8" s="167"/>
      <c r="E8" s="167"/>
      <c r="F8" s="198" t="s">
        <v>23</v>
      </c>
      <c r="G8" s="167" t="s">
        <v>24</v>
      </c>
      <c r="H8" s="212"/>
      <c r="I8" s="169" t="s">
        <v>31</v>
      </c>
      <c r="J8" s="169" t="s">
        <v>32</v>
      </c>
      <c r="K8" s="169" t="s">
        <v>33</v>
      </c>
      <c r="L8" s="167" t="s">
        <v>34</v>
      </c>
      <c r="M8" s="167" t="s">
        <v>35</v>
      </c>
      <c r="N8" s="167" t="s">
        <v>36</v>
      </c>
      <c r="O8" s="167" t="s">
        <v>17</v>
      </c>
      <c r="P8" s="167" t="s">
        <v>37</v>
      </c>
      <c r="Q8" s="161" t="s">
        <v>38</v>
      </c>
      <c r="R8" s="161" t="s">
        <v>39</v>
      </c>
      <c r="S8" s="161" t="s">
        <v>42</v>
      </c>
      <c r="T8" s="161" t="s">
        <v>41</v>
      </c>
      <c r="U8" s="163" t="s">
        <v>5</v>
      </c>
      <c r="V8" s="201" t="s">
        <v>194</v>
      </c>
      <c r="W8" s="195" t="s">
        <v>11</v>
      </c>
      <c r="X8" s="195" t="s">
        <v>13</v>
      </c>
      <c r="Y8" s="195" t="s">
        <v>6</v>
      </c>
      <c r="Z8" s="195" t="s">
        <v>22</v>
      </c>
      <c r="AA8" s="195" t="s">
        <v>16</v>
      </c>
      <c r="AB8" s="195" t="s">
        <v>12</v>
      </c>
      <c r="AC8" s="161" t="s">
        <v>38</v>
      </c>
      <c r="AD8" s="161" t="s">
        <v>39</v>
      </c>
      <c r="AE8" s="161" t="s">
        <v>42</v>
      </c>
      <c r="AF8" s="161" t="s">
        <v>41</v>
      </c>
      <c r="AG8" s="163" t="s">
        <v>5</v>
      </c>
      <c r="AH8" s="201" t="s">
        <v>194</v>
      </c>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row>
    <row r="9" spans="1:72" s="4" customFormat="1" ht="45" customHeight="1" thickBot="1" x14ac:dyDescent="0.25">
      <c r="A9" s="168"/>
      <c r="B9" s="168"/>
      <c r="C9" s="168"/>
      <c r="D9" s="168"/>
      <c r="E9" s="168"/>
      <c r="F9" s="199"/>
      <c r="G9" s="168"/>
      <c r="H9" s="213"/>
      <c r="I9" s="170"/>
      <c r="J9" s="170"/>
      <c r="K9" s="170"/>
      <c r="L9" s="168"/>
      <c r="M9" s="168"/>
      <c r="N9" s="168"/>
      <c r="O9" s="168"/>
      <c r="P9" s="168"/>
      <c r="Q9" s="162"/>
      <c r="R9" s="162"/>
      <c r="S9" s="162"/>
      <c r="T9" s="162"/>
      <c r="U9" s="164"/>
      <c r="V9" s="202"/>
      <c r="W9" s="196"/>
      <c r="X9" s="196"/>
      <c r="Y9" s="196"/>
      <c r="Z9" s="196"/>
      <c r="AA9" s="196"/>
      <c r="AB9" s="196"/>
      <c r="AC9" s="162"/>
      <c r="AD9" s="162"/>
      <c r="AE9" s="162"/>
      <c r="AF9" s="162"/>
      <c r="AG9" s="164"/>
      <c r="AH9" s="202"/>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row>
    <row r="10" spans="1:72" ht="239.25" customHeight="1" x14ac:dyDescent="0.2">
      <c r="A10" s="165" t="s">
        <v>155</v>
      </c>
      <c r="B10" s="165" t="s">
        <v>293</v>
      </c>
      <c r="C10" s="165" t="s">
        <v>163</v>
      </c>
      <c r="D10" s="165" t="s">
        <v>213</v>
      </c>
      <c r="E10" s="77" t="s">
        <v>122</v>
      </c>
      <c r="F10" s="76" t="s">
        <v>164</v>
      </c>
      <c r="G10" s="77" t="str">
        <f>IF(F10="Manipulación manual de cargas","BIOMECÁNICO",IF(F10="Movimientos repetitivos","BIOMECÁNICO",IF(F10="Esfuerzo","BIOMECÁNICO",IF(F10="Postura (prolongada mantenida, forzada,
antigravitacional)","BIOMECÁNICO",IF(F10="Mecánico (elementos o partes de máquinas, herramientas, equipos, piezas a trabajar, materiales proyectados sólidos o fluidos, superficies calientes)","CONDICIONES DE SEGURIDAD",IF(F10="Locativo (sistemas y medios de almacenamiento,  arrumes elevados sin estibas, muebles mal anclados en el piso o en la pared, almacenamientos inadecuados, condiciones de la estructura de trabajo)","CONDICIONES DE SEGURIDAD",IF(F10="Superficies de trabajo (irregulares, deslizantes, con diferencia del nivel, calientes)","CONDICIONES DE SEGURIDAD",IF(F10="Condiciones de orden y aseo, (caída de objetos, caída al mismo nivel o a un plano inferior, desorden en puestos de trabajo y bodegas)","CONDICIONES DE SEGURIDAD",IF(F10="Tecnológico (explosión, fuga, derrame de sustancias químicas, incendio)","CONDICIONES DE SEGURIDAD",IF(F10="Accidentes de tránsito - atropellamiento","CONDICIONES DE SEGURIDAD",IF(F10="Públicos (robos, atracos, asaltos, atentados, de orden público, etc.)","CONDICIONES DE SEGURIDAD",IF(F10="Eléctrico - (alta, media y baja tensión, estática por contacto indirecto)","CONDICIONES DE SEGURIDAD",IF(F10="Eléctrico - canalización inadecuada de cables eléctricos y de computo","CONDICIONES DE SEGURIDAD",IF(F10="Trabajo en alturas","CONDICIONES DE SEGURIDAD",IF(F10="Espacios confinados","CONDICIONES DE SEGURIDAD",IF(F10="Ruido de impacto, intermitente o continuo","FÍSICOS",IF(F10="Iluminación - luz visible por exceso o por deficiencia","FÍSICOS",IF(F10="Vibración cuerpo entero, segmentaria","FÍSICOS",IF(F10="Temperaturas extremas (calor y frío)","FÍSICOS",IF(F10="Ventilación (natural o artificial)","FÍSICOS",IF(F10="Presión admosférica (normal y ajustada)","FÍSICOS",IF(F10="Radiaciones ionizantes (rayos x, gama. beta y alfa)","FÍSICOS",IF(F10="Radiaciones no ionizantes (láser, ultravioleta, infrarroja, radiofrecuencia, microondas)","FÍSICOS",IF(F10="Gérmenes","BIOLÓGICOS",IF(F10="Parásitos","BIOLÓGICOS",IF(F10="Picaduras","BIOLÓGICOS",IF(F10="Mordeduras","BIOLÓGICOS",IF(F10="Fluidos o excrementos","BIOLÓGICOS",IF(F10="Polvos orgánicos inorgánicos","QUÍMICOS",IF(F10="Fibras","QUÍMICOS",IF(F10="Líquidos (nieblas y rocíos)","QUÍMICOS",IF(F10="Gases y vapores","QUÍMICOS",IF(F10="Humos metálicos, no metálicos","QUÍMICOS",IF(F10="Material particulado","QUÍMICOS",IF(F10="Gestión organizacional: Estilo de mando, pago, contratación, participación, inducción y capacitación, bienestar social, evaluación del desempeño y manejo de cambios","PSICOSOCIAL",IF(F10="Características de la organización del trabajo: Comunicación, tecnología, organización del trabajo y demandas cualitativas y cuantitativas de la labor","PSICOSOCIAL",IF(F10="Características del grupo social de trabajo: Relaciones, cohesión, calidad de interacciones y trabajo en equipo","PSICOSOCIAL",IF(F10="Condiciones de la tarea: Carga mental, contenido de la tarea, demandas emocionales, sistemas de control, definición de roles y monotonía","PSICOSOCIAL",IF(F10="Interface persona - tarea: Conocimientos, habilidades en relación con la demanda de la tarea, Iniciativa, autonomía y reconocimiento, identificación de la persona con la tarea y la organización","PSICOSOCIAL",IF(F10="Jornada de trabajo: Pausas, Trabajo nocturno, rotación, horas extras y descansos","PSICOSOCIAL",IF(F10="Antrópicos (inundaciones, deslizamientos, incendios forestales, sequías, aludes)","FENÓMENO NATURAL",IF(F10="Geofísicos (terremotos, volcanes, subsidencias, colapsos, inestabilidad del terreno)","FENÓMENO NATURAL",IF(F10="Meteorológicos (huracanes, tornados, granizadas, tormenta eléctrica)","FENÓMENO NATURAL")))))))))))))))))))))))))))))))))))))))))))</f>
        <v>BIOLÓGICOS</v>
      </c>
      <c r="H10" s="6" t="s">
        <v>269</v>
      </c>
      <c r="I10" s="5" t="s">
        <v>0</v>
      </c>
      <c r="J10" s="5" t="s">
        <v>0</v>
      </c>
      <c r="K10" s="5" t="s">
        <v>0</v>
      </c>
      <c r="L10" s="5" t="s">
        <v>0</v>
      </c>
      <c r="M10" s="5"/>
      <c r="N10" s="5"/>
      <c r="O10" s="5"/>
      <c r="P10" s="5"/>
      <c r="Q10" s="146">
        <v>6</v>
      </c>
      <c r="R10" s="146">
        <v>6</v>
      </c>
      <c r="S10" s="45">
        <v>10</v>
      </c>
      <c r="T10" s="146">
        <f>(Q10*R10*S10)</f>
        <v>360</v>
      </c>
      <c r="U10" s="44" t="str">
        <f>IF(AND(T10&gt;=1,T10&lt;=300),"BAJO",IF(AND(T10&gt;=301,T10&lt;=600),"MEDIO",IF(AND(T10&gt;=601,T10&lt;=1000),"ALTO")))</f>
        <v>MEDIO</v>
      </c>
      <c r="V10" s="44" t="str">
        <f>IF(U10= "BAJO","ACEPTABLE",IF(U10="MEDIO","NO ACEPTABLE",IF(U10="ALTO","NO ACEPTABLE")))</f>
        <v>NO ACEPTABLE</v>
      </c>
      <c r="W10" s="76" t="s">
        <v>261</v>
      </c>
      <c r="X10" s="7" t="s">
        <v>131</v>
      </c>
      <c r="Y10" s="6" t="s">
        <v>227</v>
      </c>
      <c r="Z10" s="6" t="s">
        <v>350</v>
      </c>
      <c r="AA10" s="6" t="s">
        <v>229</v>
      </c>
      <c r="AB10" s="6" t="s">
        <v>298</v>
      </c>
      <c r="AC10" s="146">
        <v>3</v>
      </c>
      <c r="AD10" s="146">
        <v>4</v>
      </c>
      <c r="AE10" s="45">
        <v>10</v>
      </c>
      <c r="AF10" s="146">
        <f>(AC10*AD10*AE10)</f>
        <v>120</v>
      </c>
      <c r="AG10" s="44" t="str">
        <f>IF(AND(AF10&gt;=1,AF10&lt;=300),"BAJO",IF(AND(AF10&gt;=301,AF10&lt;=600),"MEDIO",IF(AND(AF10&gt;=601,AF10&lt;=1000),"ALTO")))</f>
        <v>BAJO</v>
      </c>
      <c r="AH10" s="44" t="str">
        <f>IF(AG10= "BAJO","ACEPTABLE",IF(AG10="MEDIO","NO ACEPTABLE",IF(AG10="ALTO","NO ACEPTABLE")))</f>
        <v>ACEPTABLE</v>
      </c>
    </row>
    <row r="11" spans="1:72" ht="174.75" customHeight="1" x14ac:dyDescent="0.2">
      <c r="A11" s="166"/>
      <c r="B11" s="166"/>
      <c r="C11" s="166"/>
      <c r="D11" s="166"/>
      <c r="E11" s="77" t="s">
        <v>122</v>
      </c>
      <c r="F11" s="76" t="s">
        <v>164</v>
      </c>
      <c r="G11" s="77" t="str">
        <f>IF(F11="Manipulación manual de cargas","BIOMECÁNICO",IF(F11="Movimientos repetitivos","BIOMECÁNICO",IF(F11="Esfuerzo","BIOMECÁNICO",IF(F11="Postura (prolongada mantenida, forzada,
antigravitacional)","BIOMECÁNICO",IF(F11="Mecánico (elementos o partes de máquinas, herramientas, equipos, piezas a trabajar, materiales proyectados sólidos o fluidos, superficies calientes)","CONDICIONES DE SEGURIDAD",IF(F11="Locativo (sistemas y medios de almacenamiento,  arrumes elevados sin estibas, muebles mal anclados en el piso o en la pared, almacenamientos inadecuados, condiciones de la estructura de trabajo)","CONDICIONES DE SEGURIDAD",IF(F11="Superficies de trabajo (irregulares, deslizantes, con diferencia del nivel, calientes)","CONDICIONES DE SEGURIDAD",IF(F11="Condiciones de orden y aseo, (caída de objetos, caída al mismo nivel o a un plano inferior, desorden en puestos de trabajo y bodegas)","CONDICIONES DE SEGURIDAD",IF(F11="Tecnológico (explosión, fuga, derrame de sustancias químicas, incendio)","CONDICIONES DE SEGURIDAD",IF(F11="Accidentes de tránsito - atropellamiento","CONDICIONES DE SEGURIDAD",IF(F11="Públicos (robos, atracos, asaltos, atentados, de orden público, etc.)","CONDICIONES DE SEGURIDAD",IF(F11="Eléctrico - (alta, media y baja tensión, estática por contacto indirecto)","CONDICIONES DE SEGURIDAD",IF(F11="Eléctrico - canalización inadecuada de cables eléctricos y de computo","CONDICIONES DE SEGURIDAD",IF(F11="Trabajo en alturas","CONDICIONES DE SEGURIDAD",IF(F11="Espacios confinados","CONDICIONES DE SEGURIDAD",IF(F11="Ruido de impacto, intermitente o continuo","FÍSICOS",IF(F11="Iluminación - luz visible por exceso o por deficiencia","FÍSICOS",IF(F11="Vibración cuerpo entero, segmentaria","FÍSICOS",IF(F11="Temperaturas extremas (calor y frío)","FÍSICOS",IF(F11="Ventilación (natural o artificial)","FÍSICOS",IF(F11="Presión admosférica (normal y ajustada)","FÍSICOS",IF(F11="Radiaciones ionizantes (rayos x, gama. beta y alfa)","FÍSICOS",IF(F11="Radiaciones no ionizantes (láser, ultravioleta, infrarroja, radiofrecuencia, microondas)","FÍSICOS",IF(F11="Gérmenes","BIOLÓGICOS",IF(F11="Parásitos","BIOLÓGICOS",IF(F11="Picaduras","BIOLÓGICOS",IF(F11="Mordeduras","BIOLÓGICOS",IF(F11="Fluidos o excrementos","BIOLÓGICOS",IF(F11="Polvos orgánicos inorgánicos","QUÍMICOS",IF(F11="Fibras","QUÍMICOS",IF(F11="Líquidos (nieblas y rocíos)","QUÍMICOS",IF(F11="Gases y vapores","QUÍMICOS",IF(F11="Humos metálicos, no metálicos","QUÍMICOS",IF(F11="Material particulado","QUÍMICOS",IF(F11="Gestión organizacional: Estilo de mando, pago, contratación, participación, inducción y capacitación, bienestar social, evaluación del desempeño y manejo de cambios","PSICOSOCIAL",IF(F11="Características de la organización del trabajo: Comunicación, tecnología, organización del trabajo y demandas cualitativas y cuantitativas de la labor","PSICOSOCIAL",IF(F11="Características del grupo social de trabajo: Relaciones, cohesión, calidad de interacciones y trabajo en equipo","PSICOSOCIAL",IF(F11="Condiciones de la tarea: Carga mental, contenido de la tarea, demandas emocionales, sistemas de control, definición de roles y monotonía","PSICOSOCIAL",IF(F11="Interface persona - tarea: Conocimientos, habilidades en relación con la demanda de la tarea, Iniciativa, autonomía y reconocimiento, identificación de la persona con la tarea y la organización","PSICOSOCIAL",IF(F11="Jornada de trabajo: Pausas, Trabajo nocturno, rotación, horas extras y descansos","PSICOSOCIAL",IF(F11="Antrópicos (inundaciones, deslizamientos, incendios forestales, sequías, aludes)","FENÓMENO NATURAL",IF(F11="Geofísicos (terremotos, volcanes, subsidencias, colapsos, inestabilidad del terreno)","FENÓMENO NATURAL",IF(F11="Meteorológicos (huracanes, tornados, granizadas, tormenta eléctrica)","FENÓMENO NATURAL")))))))))))))))))))))))))))))))))))))))))))</f>
        <v>BIOLÓGICOS</v>
      </c>
      <c r="H11" s="6" t="s">
        <v>292</v>
      </c>
      <c r="I11" s="5" t="s">
        <v>0</v>
      </c>
      <c r="J11" s="5" t="s">
        <v>0</v>
      </c>
      <c r="K11" s="5" t="s">
        <v>0</v>
      </c>
      <c r="L11" s="5" t="s">
        <v>0</v>
      </c>
      <c r="M11" s="5"/>
      <c r="N11" s="5"/>
      <c r="O11" s="5"/>
      <c r="P11" s="5"/>
      <c r="Q11" s="130">
        <v>6</v>
      </c>
      <c r="R11" s="130">
        <v>4</v>
      </c>
      <c r="S11" s="45">
        <v>6</v>
      </c>
      <c r="T11" s="130">
        <f>(Q11*R11*S11)</f>
        <v>144</v>
      </c>
      <c r="U11" s="44" t="str">
        <f>IF(AND(T11&gt;=1,T11&lt;=300),"BAJO",IF(AND(T11&gt;=301,T11&lt;=600),"MEDIO",IF(AND(T11&gt;=601,T11&lt;=1000),"ALTO")))</f>
        <v>BAJO</v>
      </c>
      <c r="V11" s="44" t="str">
        <f>IF(U11= "BAJO","ACEPTABLE",IF(U11="MEDIO","NO ACEPTABLE",IF(U11="ALTO","NO ACEPTABLE")))</f>
        <v>ACEPTABLE</v>
      </c>
      <c r="W11" s="76" t="s">
        <v>220</v>
      </c>
      <c r="X11" s="7" t="s">
        <v>131</v>
      </c>
      <c r="Y11" s="6" t="s">
        <v>227</v>
      </c>
      <c r="Z11" s="6" t="s">
        <v>302</v>
      </c>
      <c r="AA11" s="7" t="s">
        <v>131</v>
      </c>
      <c r="AB11" s="6" t="s">
        <v>297</v>
      </c>
      <c r="AC11" s="130">
        <v>3</v>
      </c>
      <c r="AD11" s="130">
        <v>4</v>
      </c>
      <c r="AE11" s="45">
        <v>6</v>
      </c>
      <c r="AF11" s="130">
        <f>(AC11*AD11*AE11)</f>
        <v>72</v>
      </c>
      <c r="AG11" s="44" t="str">
        <f>IF(AND(AF11&gt;=1,AF11&lt;=300),"BAJO",IF(AND(AF11&gt;=301,AF11&lt;=600),"MEDIO",IF(AND(AF11&gt;=601,AF11&lt;=1000),"ALTO")))</f>
        <v>BAJO</v>
      </c>
      <c r="AH11" s="44" t="str">
        <f>IF(AG11= "BAJO","ACEPTABLE",IF(AG11="MEDIO","NO ACEPTABLE",IF(AG11="ALTO","NO ACEPTABLE")))</f>
        <v>ACEPTABLE</v>
      </c>
    </row>
    <row r="12" spans="1:72" ht="147" customHeight="1" x14ac:dyDescent="0.2">
      <c r="A12" s="166"/>
      <c r="B12" s="166"/>
      <c r="C12" s="166"/>
      <c r="D12" s="166"/>
      <c r="E12" s="77" t="s">
        <v>122</v>
      </c>
      <c r="F12" s="76" t="s">
        <v>143</v>
      </c>
      <c r="G12" s="77" t="str">
        <f t="shared" ref="G12:G15" si="0">IF(F12="Manipulación manual de cargas","BIOMECÁNICO",IF(F12="Movimientos repetitivos","BIOMECÁNICO",IF(F12="Esfuerzo","BIOMECÁNICO",IF(F12="Postura (prolongada mantenida, forzada,
antigravitacional)","BIOMECÁNICO",IF(F12="Mecánico (elementos o partes de máquinas, herramientas, equipos, piezas a trabajar, materiales proyectados sólidos o fluidos, superficies calientes)","CONDICIONES DE SEGURIDAD",IF(F12="Locativo (sistemas y medios de almacenamiento,  arrumes elevados sin estibas, muebles mal anclados en el piso o en la pared, almacenamientos inadecuados, condiciones de la estructura de trabajo)","CONDICIONES DE SEGURIDAD",IF(F12="Superficies de trabajo (irregulares, deslizantes, con diferencia del nivel, calientes)","CONDICIONES DE SEGURIDAD",IF(F12="Condiciones de orden y aseo, (caída de objetos, caída al mismo nivel o a un plano inferior, desorden en puestos de trabajo y bodegas)","CONDICIONES DE SEGURIDAD",IF(F12="Tecnológico (explosión, fuga, derrame de sustancias químicas, incendio)","CONDICIONES DE SEGURIDAD",IF(F12="Accidentes de tránsito - atropellamiento","CONDICIONES DE SEGURIDAD",IF(F12="Públicos (robos, atracos, asaltos, atentados, de orden público, etc.)","CONDICIONES DE SEGURIDAD",IF(F12="Eléctrico - (alta, media y baja tensión, estática por contacto indirecto)","CONDICIONES DE SEGURIDAD",IF(F12="Eléctrico - canalización inadecuada de cables eléctricos y de computo","CONDICIONES DE SEGURIDAD",IF(F12="Trabajo en alturas","CONDICIONES DE SEGURIDAD",IF(F12="Espacios confinados","CONDICIONES DE SEGURIDAD",IF(F12="Ruido de impacto, intermitente o continuo","FÍSICOS",IF(F12="Iluminación - luz visible por exceso o por deficiencia","FÍSICOS",IF(F12="Vibración cuerpo entero, segmentaria","FÍSICOS",IF(F12="Temperaturas extremas (calor y frío)","FÍSICOS",IF(F12="Ventilación (natural o artificial)","FÍSICOS",IF(F12="Presión admosférica (normal y ajustada)","FÍSICOS",IF(F12="Radiaciones ionizantes (rayos x, gama. beta y alfa)","FÍSICOS",IF(F12="Radiaciones no ionizantes (láser, ultravioleta, infrarroja, radiofrecuencia, microondas)","FÍSICOS",IF(F12="Gérmenes","BIOLÓGICOS",IF(F12="Parásitos","BIOLÓGICOS",IF(F12="Picaduras","BIOLÓGICOS",IF(F12="Mordeduras","BIOLÓGICOS",IF(F12="Fluidos o excrementos","BIOLÓGICOS",IF(F12="Polvos orgánicos inorgánicos","QUÍMICOS",IF(F12="Fibras","QUÍMICOS",IF(F12="Líquidos (nieblas y rocíos)","QUÍMICOS",IF(F12="Gases y vapores","QUÍMICOS",IF(F12="Humos metálicos, no metálicos","QUÍMICOS",IF(F12="Material particulado","QUÍMICOS",IF(F12="Gestión organizacional: Estilo de mando, pago, contratación, participación, inducción y capacitación, bienestar social, evaluación del desempeño y manejo de cambios","PSICOSOCIAL",IF(F12="Características de la organización del trabajo: Comunicación, tecnología, organización del trabajo y demandas cualitativas y cuantitativas de la labor","PSICOSOCIAL",IF(F12="Características del grupo social de trabajo: Relaciones, cohesión, calidad de interacciones y trabajo en equipo","PSICOSOCIAL",IF(F12="Condiciones de la tarea: Carga mental, contenido de la tarea, demandas emocionales, sistemas de control, definición de roles y monotonía","PSICOSOCIAL",IF(F12="Interface persona - tarea: Conocimientos, habilidades en relación con la demanda de la tarea, Iniciativa, autonomía y reconocimiento, identificación de la persona con la tarea y la organización","PSICOSOCIAL",IF(F12="Jornada de trabajo: Pausas, Trabajo nocturno, rotación, horas extras y descansos","PSICOSOCIAL",IF(F12="Antrópicos (inundaciones, deslizamientos, incendios forestales, sequías, aludes)","FENÓMENO NATURAL",IF(F12="Geofísicos (terremotos, volcanes, subsidencias, colapsos, inestabilidad del terreno)","FENÓMENO NATURAL",IF(F12="Meteorológicos (huracanes, tornados, granizadas, tormenta eléctrica)","FENÓMENO NATURAL")))))))))))))))))))))))))))))))))))))))))))</f>
        <v>BIOLÓGICOS</v>
      </c>
      <c r="H12" s="6" t="s">
        <v>203</v>
      </c>
      <c r="I12" s="5" t="s">
        <v>0</v>
      </c>
      <c r="J12" s="5" t="s">
        <v>0</v>
      </c>
      <c r="K12" s="5" t="s">
        <v>0</v>
      </c>
      <c r="L12" s="5" t="s">
        <v>0</v>
      </c>
      <c r="M12" s="5"/>
      <c r="N12" s="5"/>
      <c r="O12" s="5"/>
      <c r="P12" s="5"/>
      <c r="Q12" s="130">
        <v>6</v>
      </c>
      <c r="R12" s="130">
        <v>4</v>
      </c>
      <c r="S12" s="45">
        <v>6</v>
      </c>
      <c r="T12" s="130">
        <f t="shared" ref="T12:T17" si="1">(Q12*R12*S12)</f>
        <v>144</v>
      </c>
      <c r="U12" s="44" t="str">
        <f t="shared" ref="U12:U26" si="2">IF(AND(T12&gt;=1,T12&lt;=300),"BAJO",IF(AND(T12&gt;=301,T12&lt;=600),"MEDIO",IF(AND(T12&gt;=601,T12&lt;=1000),"ALTO")))</f>
        <v>BAJO</v>
      </c>
      <c r="V12" s="44" t="str">
        <f t="shared" ref="V12:V26" si="3">IF(U12= "BAJO","ACEPTABLE",IF(U12="MEDIO","NO ACEPTABLE",IF(U12="ALTO","NO ACEPTABLE")))</f>
        <v>ACEPTABLE</v>
      </c>
      <c r="W12" s="76" t="s">
        <v>291</v>
      </c>
      <c r="X12" s="7" t="s">
        <v>131</v>
      </c>
      <c r="Y12" s="7" t="s">
        <v>131</v>
      </c>
      <c r="Z12" s="6" t="s">
        <v>303</v>
      </c>
      <c r="AA12" s="7" t="s">
        <v>131</v>
      </c>
      <c r="AB12" s="6" t="s">
        <v>295</v>
      </c>
      <c r="AC12" s="130">
        <v>3</v>
      </c>
      <c r="AD12" s="130">
        <v>4</v>
      </c>
      <c r="AE12" s="45">
        <v>6</v>
      </c>
      <c r="AF12" s="130">
        <f t="shared" ref="AF12:AF17" si="4">(AC12*AD12*AE12)</f>
        <v>72</v>
      </c>
      <c r="AG12" s="44" t="str">
        <f>IF(AND(AF12&gt;=1,AF12&lt;=300),"BAJO",IF(AND(AF12&gt;=301,AF12&lt;=600),"MEDIO",IF(AND(AF12&gt;=601,AF12&lt;=1000),"ALTO")))</f>
        <v>BAJO</v>
      </c>
      <c r="AH12" s="44" t="str">
        <f t="shared" ref="AH12:AH19" si="5">IF(AG12= "BAJO","ACEPTABLE",IF(AG12="MEDIO","NO ACEPTABLE",IF(AG12="ALTO","NO ACEPTABLE")))</f>
        <v>ACEPTABLE</v>
      </c>
    </row>
    <row r="13" spans="1:72" s="127" customFormat="1" ht="177" customHeight="1" x14ac:dyDescent="0.2">
      <c r="A13" s="166"/>
      <c r="B13" s="166"/>
      <c r="C13" s="166"/>
      <c r="D13" s="166"/>
      <c r="E13" s="77" t="s">
        <v>122</v>
      </c>
      <c r="F13" s="76" t="s">
        <v>140</v>
      </c>
      <c r="G13" s="77" t="str">
        <f t="shared" si="0"/>
        <v>BIOLÓGICOS</v>
      </c>
      <c r="H13" s="76" t="s">
        <v>294</v>
      </c>
      <c r="I13" s="124"/>
      <c r="J13" s="124" t="s">
        <v>0</v>
      </c>
      <c r="K13" s="124" t="s">
        <v>0</v>
      </c>
      <c r="L13" s="124" t="s">
        <v>0</v>
      </c>
      <c r="M13" s="124"/>
      <c r="N13" s="124"/>
      <c r="O13" s="124"/>
      <c r="P13" s="124"/>
      <c r="Q13" s="125">
        <v>6</v>
      </c>
      <c r="R13" s="125">
        <v>4</v>
      </c>
      <c r="S13" s="126">
        <v>6</v>
      </c>
      <c r="T13" s="125">
        <f t="shared" si="1"/>
        <v>144</v>
      </c>
      <c r="U13" s="44" t="str">
        <f t="shared" si="2"/>
        <v>BAJO</v>
      </c>
      <c r="V13" s="44" t="str">
        <f t="shared" si="3"/>
        <v>ACEPTABLE</v>
      </c>
      <c r="W13" s="77" t="s">
        <v>131</v>
      </c>
      <c r="X13" s="77" t="s">
        <v>131</v>
      </c>
      <c r="Y13" s="77" t="s">
        <v>131</v>
      </c>
      <c r="Z13" s="76" t="s">
        <v>304</v>
      </c>
      <c r="AA13" s="7" t="s">
        <v>131</v>
      </c>
      <c r="AB13" s="6" t="s">
        <v>296</v>
      </c>
      <c r="AC13" s="125">
        <v>3</v>
      </c>
      <c r="AD13" s="125">
        <v>4</v>
      </c>
      <c r="AE13" s="126">
        <v>6</v>
      </c>
      <c r="AF13" s="125">
        <f t="shared" si="4"/>
        <v>72</v>
      </c>
      <c r="AG13" s="44" t="str">
        <f>IF(AND(AF13&gt;=1,AF13&lt;=300),"BAJO",IF(AND(AF13&gt;=301,AF13&lt;=600),"MEDIO",IF(AND(AF13&gt;AI49AF49&lt;=1000),"ALTO")))</f>
        <v>BAJO</v>
      </c>
      <c r="AH13" s="44" t="str">
        <f t="shared" si="5"/>
        <v>ACEPTABLE</v>
      </c>
      <c r="AJ13" s="128"/>
      <c r="AK13" s="128"/>
      <c r="AL13" s="128"/>
      <c r="AM13" s="128"/>
      <c r="AN13" s="128"/>
      <c r="AO13" s="128"/>
      <c r="AP13" s="128"/>
      <c r="AQ13" s="128"/>
      <c r="AR13" s="128"/>
      <c r="AS13" s="128"/>
      <c r="AT13" s="128"/>
      <c r="AU13" s="128"/>
      <c r="AV13" s="128"/>
    </row>
    <row r="14" spans="1:72" s="127" customFormat="1" ht="160.5" customHeight="1" x14ac:dyDescent="0.2">
      <c r="A14" s="166"/>
      <c r="B14" s="166"/>
      <c r="C14" s="166"/>
      <c r="D14" s="166"/>
      <c r="E14" s="77" t="s">
        <v>122</v>
      </c>
      <c r="F14" s="76" t="s">
        <v>141</v>
      </c>
      <c r="G14" s="77" t="str">
        <f t="shared" ref="G14" si="6">IF(F14="Manipulación manual de cargas","BIOMECÁNICO",IF(F14="Movimientos repetitivos","BIOMECÁNICO",IF(F14="Esfuerzo","BIOMECÁNICO",IF(F14="Postura (prolongada mantenida, forzada,
antigravitacional)","BIOMECÁNICO",IF(F14="Mecánico (elementos o partes de máquinas, herramientas, equipos, piezas a trabajar, materiales proyectados sólidos o fluidos, superficies calientes)","CONDICIONES DE SEGURIDAD",IF(F14="Locativo (sistemas y medios de almacenamiento,  arrumes elevados sin estibas, muebles mal anclados en el piso o en la pared, almacenamientos inadecuados, condiciones de la estructura de trabajo)","CONDICIONES DE SEGURIDAD",IF(F14="Superficies de trabajo (irregulares, deslizantes, con diferencia del nivel, calientes)","CONDICIONES DE SEGURIDAD",IF(F14="Condiciones de orden y aseo, (caída de objetos, caída al mismo nivel o a un plano inferior, desorden en puestos de trabajo y bodegas)","CONDICIONES DE SEGURIDAD",IF(F14="Tecnológico (explosión, fuga, derrame de sustancias químicas, incendio)","CONDICIONES DE SEGURIDAD",IF(F14="Accidentes de tránsito - atropellamiento","CONDICIONES DE SEGURIDAD",IF(F14="Públicos (robos, atracos, asaltos, atentados, de orden público, etc.)","CONDICIONES DE SEGURIDAD",IF(F14="Eléctrico - (alta, media y baja tensión, estática por contacto indirecto)","CONDICIONES DE SEGURIDAD",IF(F14="Eléctrico - canalización inadecuada de cables eléctricos y de computo","CONDICIONES DE SEGURIDAD",IF(F14="Trabajo en alturas","CONDICIONES DE SEGURIDAD",IF(F14="Espacios confinados","CONDICIONES DE SEGURIDAD",IF(F14="Ruido de impacto, intermitente o continuo","FÍSICOS",IF(F14="Iluminación - luz visible por exceso o por deficiencia","FÍSICOS",IF(F14="Vibración cuerpo entero, segmentaria","FÍSICOS",IF(F14="Temperaturas extremas (calor y frío)","FÍSICOS",IF(F14="Ventilación (natural o artificial)","FÍSICOS",IF(F14="Presión admosférica (normal y ajustada)","FÍSICOS",IF(F14="Radiaciones ionizantes (rayos x, gama. beta y alfa)","FÍSICOS",IF(F14="Radiaciones no ionizantes (láser, ultravioleta, infrarroja, radiofrecuencia, microondas)","FÍSICOS",IF(F14="Gérmenes","BIOLÓGICOS",IF(F14="Parásitos","BIOLÓGICOS",IF(F14="Picaduras","BIOLÓGICOS",IF(F14="Mordeduras","BIOLÓGICOS",IF(F14="Fluidos o excrementos","BIOLÓGICOS",IF(F14="Polvos orgánicos inorgánicos","QUÍMICOS",IF(F14="Fibras","QUÍMICOS",IF(F14="Líquidos (nieblas y rocíos)","QUÍMICOS",IF(F14="Gases y vapores","QUÍMICOS",IF(F14="Humos metálicos, no metálicos","QUÍMICOS",IF(F14="Material particulado","QUÍMICOS",IF(F14="Gestión organizacional: Estilo de mando, pago, contratación, participación, inducción y capacitación, bienestar social, evaluación del desempeño y manejo de cambios","PSICOSOCIAL",IF(F14="Características de la organización del trabajo: Comunicación, tecnología, organización del trabajo y demandas cualitativas y cuantitativas de la labor","PSICOSOCIAL",IF(F14="Características del grupo social de trabajo: Relaciones, cohesión, calidad de interacciones y trabajo en equipo","PSICOSOCIAL",IF(F14="Condiciones de la tarea: Carga mental, contenido de la tarea, demandas emocionales, sistemas de control, definición de roles y monotonía","PSICOSOCIAL",IF(F14="Interface persona - tarea: Conocimientos, habilidades en relación con la demanda de la tarea, Iniciativa, autonomía y reconocimiento, identificación de la persona con la tarea y la organización","PSICOSOCIAL",IF(F14="Jornada de trabajo: Pausas, Trabajo nocturno, rotación, horas extras y descansos","PSICOSOCIAL",IF(F14="Antrópicos (inundaciones, deslizamientos, incendios forestales, sequías, aludes)","FENÓMENO NATURAL",IF(F14="Geofísicos (terremotos, volcanes, subsidencias, colapsos, inestabilidad del terreno)","FENÓMENO NATURAL",IF(F14="Meteorológicos (huracanes, tornados, granizadas, tormenta eléctrica)","FENÓMENO NATURAL")))))))))))))))))))))))))))))))))))))))))))</f>
        <v>BIOLÓGICOS</v>
      </c>
      <c r="H14" s="76" t="s">
        <v>270</v>
      </c>
      <c r="I14" s="124"/>
      <c r="J14" s="124" t="s">
        <v>0</v>
      </c>
      <c r="K14" s="124" t="s">
        <v>0</v>
      </c>
      <c r="L14" s="124" t="s">
        <v>0</v>
      </c>
      <c r="M14" s="124"/>
      <c r="N14" s="124"/>
      <c r="O14" s="124"/>
      <c r="P14" s="124"/>
      <c r="Q14" s="125">
        <v>3</v>
      </c>
      <c r="R14" s="125">
        <v>4</v>
      </c>
      <c r="S14" s="126">
        <v>6</v>
      </c>
      <c r="T14" s="125">
        <f t="shared" ref="T14" si="7">(Q14*R14*S14)</f>
        <v>72</v>
      </c>
      <c r="U14" s="44" t="str">
        <f t="shared" ref="U14" si="8">IF(AND(T14&gt;=1,T14&lt;=300),"BAJO",IF(AND(T14&gt;=301,T14&lt;=600),"MEDIO",IF(AND(T14&gt;=601,T14&lt;=1000),"ALTO")))</f>
        <v>BAJO</v>
      </c>
      <c r="V14" s="44" t="str">
        <f t="shared" ref="V14" si="9">IF(U14= "BAJO","ACEPTABLE",IF(U14="MEDIO","NO ACEPTABLE",IF(U14="ALTO","NO ACEPTABLE")))</f>
        <v>ACEPTABLE</v>
      </c>
      <c r="W14" s="77" t="s">
        <v>131</v>
      </c>
      <c r="X14" s="77" t="s">
        <v>131</v>
      </c>
      <c r="Y14" s="155" t="s">
        <v>131</v>
      </c>
      <c r="Z14" s="76" t="s">
        <v>355</v>
      </c>
      <c r="AA14" s="7" t="s">
        <v>131</v>
      </c>
      <c r="AB14" s="6" t="s">
        <v>295</v>
      </c>
      <c r="AC14" s="125">
        <v>1</v>
      </c>
      <c r="AD14" s="125">
        <v>4</v>
      </c>
      <c r="AE14" s="126">
        <v>6</v>
      </c>
      <c r="AF14" s="125">
        <f t="shared" ref="AF14" si="10">(AC14*AD14*AE14)</f>
        <v>24</v>
      </c>
      <c r="AG14" s="44" t="str">
        <f>IF(AND(AF14&gt;=1,AF14&lt;=300),"BAJO",IF(AND(AF14&gt;=301,AF14&lt;=600),"MEDIO",IF(AND(AF14&gt;AI49AF49&lt;=1000),"ALTO")))</f>
        <v>BAJO</v>
      </c>
      <c r="AH14" s="44" t="str">
        <f t="shared" ref="AH14" si="11">IF(AG14= "BAJO","ACEPTABLE",IF(AG14="MEDIO","NO ACEPTABLE",IF(AG14="ALTO","NO ACEPTABLE")))</f>
        <v>ACEPTABLE</v>
      </c>
      <c r="AJ14" s="128"/>
      <c r="AK14" s="128"/>
      <c r="AL14" s="128"/>
      <c r="AM14" s="128"/>
      <c r="AN14" s="128"/>
      <c r="AO14" s="128"/>
      <c r="AP14" s="128"/>
      <c r="AQ14" s="128"/>
      <c r="AR14" s="128"/>
      <c r="AS14" s="128"/>
      <c r="AT14" s="128"/>
      <c r="AU14" s="128"/>
      <c r="AV14" s="128"/>
    </row>
    <row r="15" spans="1:72" ht="180" customHeight="1" x14ac:dyDescent="0.2">
      <c r="A15" s="166"/>
      <c r="B15" s="166"/>
      <c r="C15" s="166"/>
      <c r="D15" s="166"/>
      <c r="E15" s="77" t="s">
        <v>122</v>
      </c>
      <c r="F15" s="76" t="s">
        <v>138</v>
      </c>
      <c r="G15" s="77" t="str">
        <f t="shared" si="0"/>
        <v>FÍSICOS</v>
      </c>
      <c r="H15" s="6" t="s">
        <v>267</v>
      </c>
      <c r="I15" s="5"/>
      <c r="J15" s="5" t="s">
        <v>0</v>
      </c>
      <c r="K15" s="5" t="s">
        <v>0</v>
      </c>
      <c r="L15" s="5" t="s">
        <v>0</v>
      </c>
      <c r="M15" s="5"/>
      <c r="N15" s="5"/>
      <c r="O15" s="5"/>
      <c r="P15" s="5"/>
      <c r="Q15" s="131">
        <v>1</v>
      </c>
      <c r="R15" s="131">
        <v>4</v>
      </c>
      <c r="S15" s="45">
        <v>6</v>
      </c>
      <c r="T15" s="131">
        <f t="shared" si="1"/>
        <v>24</v>
      </c>
      <c r="U15" s="44" t="str">
        <f t="shared" si="2"/>
        <v>BAJO</v>
      </c>
      <c r="V15" s="44" t="str">
        <f t="shared" si="3"/>
        <v>ACEPTABLE</v>
      </c>
      <c r="W15" s="7" t="s">
        <v>131</v>
      </c>
      <c r="X15" s="7" t="s">
        <v>131</v>
      </c>
      <c r="Y15" s="7" t="s">
        <v>131</v>
      </c>
      <c r="Z15" s="6" t="s">
        <v>301</v>
      </c>
      <c r="AA15" s="7" t="s">
        <v>131</v>
      </c>
      <c r="AB15" s="6" t="s">
        <v>268</v>
      </c>
      <c r="AC15" s="131">
        <v>1</v>
      </c>
      <c r="AD15" s="131">
        <v>1</v>
      </c>
      <c r="AE15" s="45">
        <v>6</v>
      </c>
      <c r="AF15" s="131">
        <f t="shared" si="4"/>
        <v>6</v>
      </c>
      <c r="AG15" s="44" t="str">
        <f t="shared" ref="AG15:AG19" si="12">IF(AND(AF15&gt;=1,AF15&lt;=300),"BAJO",IF(AND(AF15&gt;=301,AF15&lt;=600),"MEDIO",IF(AND(AF15&gt;=601,AF15&lt;=1000),"ALTO")))</f>
        <v>BAJO</v>
      </c>
      <c r="AH15" s="44" t="str">
        <f t="shared" si="5"/>
        <v>ACEPTABLE</v>
      </c>
    </row>
    <row r="16" spans="1:72" s="127" customFormat="1" ht="173.25" customHeight="1" x14ac:dyDescent="0.2">
      <c r="A16" s="166"/>
      <c r="B16" s="166"/>
      <c r="C16" s="166"/>
      <c r="D16" s="166"/>
      <c r="E16" s="77" t="s">
        <v>122</v>
      </c>
      <c r="F16" s="76" t="s">
        <v>171</v>
      </c>
      <c r="G16" s="77" t="str">
        <f>IF(F16="Manipulación manual de cargas","BIOMECÁNICO",IF(F16="Movimientos repetitivos","BIOMECÁNICO",IF(F16="Esfuerzo","BIOMECÁNICO",IF(F16="Postura (prolongada mantenida, forzada,
antigravitacional)","BIOMECÁNICO",IF(F16="Mecánico (elementos o partes de máquinas, herramientas, equipos, piezas a trabajar, materiales proyectados sólidos o fluidos, superficies calientes)","CONDICIONES DE SEGURIDAD",IF(F16="Locativo (sistemas y medios de almacenamiento,  arrumes elevados sin estibas, muebles mal anclados en el piso o en la pared, almacenamientos inadecuados, condiciones de la estructura de trabajo)","CONDICIONES DE SEGURIDAD",IF(F16="Superficies de trabajo (irregulares, deslizantes, con diferencia del nivel, calientes)","CONDICIONES DE SEGURIDAD",IF(F16="Condiciones de orden y aseo, (caída de objetos, caída al mismo nivel o a un plano inferior, desorden en puestos de trabajo y bodegas)","CONDICIONES DE SEGURIDAD",IF(F16="Tecnológico (explosión, fuga, derrame de sustancias químicas, incendio)","CONDICIONES DE SEGURIDAD",IF(F16="Accidentes de tránsito - atropellamiento","CONDICIONES DE SEGURIDAD",IF(F16="Públicos (robos, atracos, asaltos, atentados, de orden público, etc.)","CONDICIONES DE SEGURIDAD",IF(F16="Eléctrico - (alta, media y baja tensión, estática por contacto indirecto)","CONDICIONES DE SEGURIDAD",IF(F16="Eléctrico - canalización inadecuada de cables eléctricos y de computo","CONDICIONES DE SEGURIDAD",IF(F16="Trabajo en alturas","CONDICIONES DE SEGURIDAD",IF(F16="Espacios confinados","CONDICIONES DE SEGURIDAD",IF(F16="Ruido de impacto, intermitente o continuo","FÍSICOS",IF(F16="Iluminación - luz visible por exceso o por deficiencia","FÍSICOS",IF(F16="Vibración cuerpo entero, segmentaria","FÍSICOS",IF(F16="Temperaturas extremas (calor y frío)","FÍSICOS",IF(F16="Ventilación (natural o H26artificial)","FÍSICOS",IF(F16="Presión F29, rotación, horas extras y descansos","PSICOSOCIAL",IF(F16="Antrópicos (inundaciones, deslizamientos, incendios forestales, sequías, aludes)","FENÓMENO NATURAL",IF(F16="Geofísicos (terremotos, volcanes, subsidencias, colapsos, inestabilidad del terreno)","FENÓMENO NATURAL",IF(F16="Meteorológicos (huracanes, tornados, granizadas, tormenta eléctrica)","FENÓMENO NATURAL"))))))))))))))))))))))))</f>
        <v>FÍSICOS</v>
      </c>
      <c r="H16" s="76" t="s">
        <v>262</v>
      </c>
      <c r="I16" s="124"/>
      <c r="J16" s="124" t="s">
        <v>0</v>
      </c>
      <c r="K16" s="124" t="s">
        <v>0</v>
      </c>
      <c r="L16" s="124" t="s">
        <v>0</v>
      </c>
      <c r="M16" s="124"/>
      <c r="N16" s="124"/>
      <c r="O16" s="124"/>
      <c r="P16" s="124"/>
      <c r="Q16" s="125">
        <v>3</v>
      </c>
      <c r="R16" s="125">
        <v>4</v>
      </c>
      <c r="S16" s="126">
        <v>6</v>
      </c>
      <c r="T16" s="125">
        <f t="shared" si="1"/>
        <v>72</v>
      </c>
      <c r="U16" s="44" t="str">
        <f t="shared" si="2"/>
        <v>BAJO</v>
      </c>
      <c r="V16" s="44" t="str">
        <f t="shared" si="3"/>
        <v>ACEPTABLE</v>
      </c>
      <c r="W16" s="77" t="s">
        <v>131</v>
      </c>
      <c r="X16" s="77" t="s">
        <v>131</v>
      </c>
      <c r="Y16" s="77" t="s">
        <v>131</v>
      </c>
      <c r="Z16" s="76" t="s">
        <v>300</v>
      </c>
      <c r="AA16" s="77" t="s">
        <v>131</v>
      </c>
      <c r="AB16" s="76" t="s">
        <v>299</v>
      </c>
      <c r="AC16" s="125">
        <v>3</v>
      </c>
      <c r="AD16" s="125">
        <v>1</v>
      </c>
      <c r="AE16" s="126">
        <v>10</v>
      </c>
      <c r="AF16" s="125">
        <f t="shared" si="4"/>
        <v>30</v>
      </c>
      <c r="AG16" s="44" t="str">
        <f t="shared" si="12"/>
        <v>BAJO</v>
      </c>
      <c r="AH16" s="44" t="str">
        <f t="shared" si="5"/>
        <v>ACEPTABLE</v>
      </c>
      <c r="AJ16" s="128"/>
      <c r="AK16" s="128"/>
      <c r="AL16" s="128"/>
      <c r="AM16" s="128"/>
      <c r="AN16" s="128"/>
      <c r="AO16" s="128"/>
      <c r="AP16" s="128"/>
      <c r="AQ16" s="128"/>
      <c r="AR16" s="128"/>
      <c r="AS16" s="128"/>
      <c r="AT16" s="128"/>
      <c r="AU16" s="128"/>
      <c r="AV16" s="128"/>
    </row>
    <row r="17" spans="1:48" ht="189.75" customHeight="1" x14ac:dyDescent="0.2">
      <c r="A17" s="166"/>
      <c r="B17" s="166"/>
      <c r="C17" s="166"/>
      <c r="D17" s="166"/>
      <c r="E17" s="77" t="s">
        <v>122</v>
      </c>
      <c r="F17" s="76" t="s">
        <v>174</v>
      </c>
      <c r="G17" s="77" t="str">
        <f>IF(F17="Manipulación manual de cargas","BIOMECÁNICO",IF(F17="Movimientos repetitivos","BIOMECÁNICO",IF(F17="Esfuerzo","BIOMECÁNICO",IF(F17="Postura (prolongada mantenida, forzada,
antigravitacional)","BIOMECÁNICO",IF(F17="Mecánico (elementos o partes de máquinas, herramientas, equipos, piezas a trabajar, materiales proyectados sólidos o fluidos, superficies calientes)","CONDICIONES DE SEGURIDAD",IF(F17="Locativo (sistemas y medios de almacenamiento,  arrumes elevados sin estibas, muebles mal anclados en el piso o en la pared, almacenamientos inadecuados, condiciones de la estructura de trabajo)","CONDICIONES DE SEGURIDAD",IF(F17="Superficies de trabajo (irregulares, deslizantes, con diferencia del nivel, calientes)","CONDICIONES DE SEGURIDAD",IF(F17="Condiciones de orden y aseo, (caída de objetos, caída al mismo nivel o a un plano inferior, desorden en puestos de trabajo y bodegas)","CONDICIONES DE SEGURIDAD",IF(F17="Tecnológico (explosión, fuga, derrame de sustancias químicas, incendio)","CONDICIONES DE SEGURIDAD",IF(F17="Accidentes de tránsito - atropellamiento","CONDICIONES DE SEGURIDAD",IF(F17="Públicos (robos, atracos, asaltos, atentados, de orden público, etc.)","CONDICIONES DE SEGURIDAD",IF(F17="Eléctrico - (alta, media y baja tensión, estática por contacto indirecto)","CONDICIONES DE SEGURIDAD",IF(F17="Eléctrico - canalización inadecuada de cables eléctricos y de computo","CONDICIONES DE SEGURIDAD",IF(F17="Trabajo en alturas","CONDICIONES DE SEGURIDAD",IF(F17="Espacios confinados","CONDICIONES DE SEGURIDAD",IF(F17="Ruido de impacto, intermitente o continuo","FÍSICOS",IF(F17="Iluminación - luz visible por exceso o por deficiencia","FÍSICOS",IF(F17="Vibración cuerpo entero, segmentaria","FÍSICOS",IF(F17="Temperaturas extremas (calor y frío)","FÍSICOS",IF(F17="Ventilación (natural o artificial)","FÍSICOS",IF(F17="Presión admosférica (normal y ajustada)","FÍSICOS",IF(F17="Radiaciones ionizantes (rayos x, gama. beta y alfa)","FÍSICOS",IF(F17="Radiaciones no ionizantes (láser, ultravioleta, infrarroja, radiofrecuencia, microondas)","FÍSICOS",IF(F17="Gérmenes","BIOLÓGICOS",IF(F17="Parásitos","BIOLÓGICOS",IF(F17="Picaduras","BIOLÓGICOS",IF(F17="Mordeduras","BIOLÓGICOS",IF(F17="Fluidos o excrementos","BIOLÓGICOS",IF(F17="Polvos orgánicos inorgánicos","QUÍMICOS",IF(F17="Fibras","QUÍMICOS",IF(F17="Líquidos (nieblas y rocíos)","QUÍMICOS",IF(F17="Gases y vapores","QUÍMICOS",IF(F17="Humos metálicos, no metálicos","QUÍMICOS",IF(F17="Material particulado","QUÍMICOS",IF(F17="Gestión organizacional: Estilo de mando, pago, contratación, participación, inducción y capacitación, bienestar social, evaluación del desempeño y manejo de cambios","PSICOSOCIAL",IF(F17="Características de la organización del trabajo: Comunicación, tecnología, organización del trabajo y demandas cualitativas y cuantitativas de la labor","PSICOSOCIAL",IF(F17="Características del grupo social de trabajo: Relaciones, cohesión, calidad de interacciones y trabajo en equipo","PSICOSOCIAL",IF(F17="Condiciones de la tarea: Carga mental, contenido de la tarea, demandas emocionales, sistemas de control, definición de roles y monotonía","PSICOSOCIAL",IF(F17="Interface persona - tarea: Conocimientos, habilidades en relación con la demanda de la tarea, Iniciativa, autonomía y reconocimiento, identificación de la persona con la tarea y la organización","PSICOSOCIAL",IF(F17="Jornada de trabajo: Pausas, Trabajo nocturno, rotación, horas extras y descansos","PSICOSOCIAL",IF(F17="Antrópicos (inundaciones, deslizamientos, incendios forestales, sequías, aludes)","FENÓMENO NATURAL",IF(F17="Geofísicos (terremotos, volcanes, subsidencias, colapsos, inestabilidad del terreno)","FENÓMENO NATURAL",IF(F17="Meteorológicos (huracanes, tornados, granizadas, tormenta eléctrica)","FENÓMENO NATURAL")))))))))))))))))))))))))))))))))))))))))))</f>
        <v>FÍSICOS</v>
      </c>
      <c r="H17" s="6" t="s">
        <v>263</v>
      </c>
      <c r="I17" s="5"/>
      <c r="J17" s="5" t="s">
        <v>0</v>
      </c>
      <c r="K17" s="5" t="s">
        <v>0</v>
      </c>
      <c r="L17" s="5" t="s">
        <v>0</v>
      </c>
      <c r="M17" s="5"/>
      <c r="N17" s="5"/>
      <c r="O17" s="5"/>
      <c r="P17" s="5"/>
      <c r="Q17" s="131">
        <v>6</v>
      </c>
      <c r="R17" s="131">
        <v>4</v>
      </c>
      <c r="S17" s="45">
        <v>10</v>
      </c>
      <c r="T17" s="96">
        <f t="shared" si="1"/>
        <v>240</v>
      </c>
      <c r="U17" s="98" t="str">
        <f t="shared" si="2"/>
        <v>BAJO</v>
      </c>
      <c r="V17" s="98" t="str">
        <f t="shared" si="3"/>
        <v>ACEPTABLE</v>
      </c>
      <c r="W17" s="7" t="s">
        <v>131</v>
      </c>
      <c r="X17" s="7" t="s">
        <v>131</v>
      </c>
      <c r="Y17" s="7" t="s">
        <v>131</v>
      </c>
      <c r="Z17" s="6" t="s">
        <v>305</v>
      </c>
      <c r="AA17" s="7" t="s">
        <v>131</v>
      </c>
      <c r="AB17" s="6" t="s">
        <v>306</v>
      </c>
      <c r="AC17" s="131">
        <v>3</v>
      </c>
      <c r="AD17" s="131">
        <v>4</v>
      </c>
      <c r="AE17" s="45">
        <v>10</v>
      </c>
      <c r="AF17" s="131">
        <f t="shared" si="4"/>
        <v>120</v>
      </c>
      <c r="AG17" s="44" t="str">
        <f t="shared" si="12"/>
        <v>BAJO</v>
      </c>
      <c r="AH17" s="44" t="str">
        <f t="shared" si="5"/>
        <v>ACEPTABLE</v>
      </c>
    </row>
    <row r="18" spans="1:48" ht="237" customHeight="1" x14ac:dyDescent="0.2">
      <c r="A18" s="166"/>
      <c r="B18" s="166"/>
      <c r="C18" s="166"/>
      <c r="D18" s="166"/>
      <c r="E18" s="77" t="s">
        <v>122</v>
      </c>
      <c r="F18" s="76" t="s">
        <v>147</v>
      </c>
      <c r="G18" s="77" t="str">
        <f>IF(F18="Manipulación manual de cargas","BIOMECÁNICO",IF(F18="Movimientos repetitivos","BIOMECÁNICO",IF(F18="Esfuerzo","BIOMECÁNICO",IF(F18="Postura (prolongada mantenida, forzada,
antigravitacional)","BIOMECÁNICO",IF(F18="Mecánico (elementos o partes de máquinas, herramientas, equipos, piezas a trabajar, materiales proyectados sólidos o fluidos, superficies calientes)","CONDICIONES DE SEGURIDAD",IF(F18="Locativo (sistemas y medios de almacenamiento,  arrumes elevados sin estibas, muebles mal anclados en el piso o en la pared, almacenamientos inadecuados, condiciones de la estructura de trabajo)","CONDICIONES DE SEGURIDAD",IF(F18="Superficies de trabajo (irregulares, deslizantes, con diferencia del nivel, calientes)","CONDICIONES DE SEGURIDAD",IF(F18="Condiciones de orden y aseo, (caída de objetos, caída al mismo nivel o a un plano inferior, desorden en puestos de trabajo y bodegas)","CONDICIONES DE SEGURIDAD",IF(F18="Tecnológico (explosión, fuga, derrame de sustancias químicas, incendio)","CONDICIONES DE SEGURIDAD",IF(F18="Accidentes de tránsito - atropellamiento","CONDICIONES DE SEGURIDAD",IF(F18="Públicos (robos, atracos, asaltos, atentados, de orden público, etc.)","CONDICIONES DE SEGURIDAD",IF(F18="Eléctrico - (alta, media y baja tensión, estática por contacto indirecto)","CONDICIONES DE SEGURIDAD",IF(F18="Eléctrico - canalización inadecuada de cables eléctricos y de computo","CONDICIONES DE SEGURIDAD",IF(F18="Trabajo en alturas","CONDICIONES DE SEGURIDAD",IF(F18="Espacios confinados","CONDICIONES DE SEGURIDAD",IF(F18="Ruido de impacto, intermitente o continuo","FÍSICOS",IF(F18="Iluminación - luz visible por exceso o por deficiencia","FÍSICOS",IF(F18="Vibración cuerpo entero, segmentaria","FÍSICOS",IF(F18="Temperaturas extremas (calor y frío)","FÍSICOS",IF(F18="Ventilación (natural o artificial)","FÍSICOS",IF(F18="Presión admosférica (normal y ajustada)","FÍSICOS",IF(F18="Radiaciones ionizantes (rayos x, gama. beta y alfa)","FÍSICOS",IF(F18="Radiaciones no ionizantes (láser, ultravioleta, infrarroja, radiofrecuencia, microondas)","FÍSICOS",IF(F18="Gérmenes","BIOLÓGICOS",IF(F18="Parásitos","BIOLÓGICOS",IF(F18="Picaduras","BIOLÓGICOS",IF(F18="Mordeduras","BIOLÓGICOS",IF(F18="Fluidos o excrementos","BIOLÓGICOS",IF(F18="Polvos orgánicos inorgánicos","QUÍMICOS",IF(F18="Fibras","QUÍMICOS",IF(F18="Líquidos (nieblas y rocíos)","QUÍMICOS",IF(F18="Gases y vapores","QUÍMICOS",IF(F18="Humos metálicos, no metálicos","QUÍMICOS",IF(F18="Material particulado","QUÍMICOS",IF(F18="Gestión organizacional: Estilo de mando, pago, contratación, participación, inducción y capacitación, bienestar social, evaluación del desempeño y manejo de cambios","PSICOSOCIAL",IF(F18="Características de la organización del trabajo: Comunicación, tecnología, organización del trabajo y demandas cualitativas y cuantitativas de la labor","PSICOSOCIAL",IF(F18="Características del grupo social de trabajo: Relaciones, cohesión, calidad de interacciones y trabajo en equipo","PSICOSOCIAL",IF(F18="Condiciones de la tarea: Carga mental, contenido de la tarea, demandas emocionales, sistemas de control, definición de roles y monotonía","PSICOSOCIAL",IF(F18="Interface persona - tarea: Conocimientos, habilidades en relación con la demanda de la tarea, Iniciativa, autonomía y reconocimiento, identificación de la persona con la tarea y la organización","PSICOSOCIAL",IF(F18="Jornada de trabajo: Pausas, Trabajo nocturno, rotación, horas extras y descansos","PSICOSOCIAL",IF(F18="Antrópicos (inundaciones, deslizamientos, incendios forestales, sequías, aludes)","FENÓMENO NATURAL",IF(F18="Geofísicos (terremotos, volcanes, subsidencias, colapsos, inestabilidad del terreno)","FENÓMENO NATURAL",IF(F18="Meteorológicos (huracanes, tornados, granizadas, tormenta eléctrica)","FENÓMENO NATURAL")))))))))))))))))))))))))))))))))))))))))))</f>
        <v>QUÍMICOS</v>
      </c>
      <c r="H18" s="6" t="s">
        <v>271</v>
      </c>
      <c r="I18" s="5"/>
      <c r="J18" s="5" t="s">
        <v>0</v>
      </c>
      <c r="K18" s="5" t="s">
        <v>0</v>
      </c>
      <c r="L18" s="5" t="s">
        <v>0</v>
      </c>
      <c r="M18" s="5"/>
      <c r="N18" s="5"/>
      <c r="O18" s="5"/>
      <c r="P18" s="5"/>
      <c r="Q18" s="132">
        <v>6</v>
      </c>
      <c r="R18" s="132">
        <v>4</v>
      </c>
      <c r="S18" s="45">
        <v>6</v>
      </c>
      <c r="T18" s="132">
        <f>(Q18*R18*S18)</f>
        <v>144</v>
      </c>
      <c r="U18" s="44" t="str">
        <f t="shared" si="2"/>
        <v>BAJO</v>
      </c>
      <c r="V18" s="44" t="str">
        <f t="shared" si="3"/>
        <v>ACEPTABLE</v>
      </c>
      <c r="W18" s="7" t="s">
        <v>131</v>
      </c>
      <c r="X18" s="7" t="s">
        <v>131</v>
      </c>
      <c r="Y18" s="7" t="s">
        <v>131</v>
      </c>
      <c r="Z18" s="6" t="s">
        <v>307</v>
      </c>
      <c r="AA18" s="7" t="s">
        <v>131</v>
      </c>
      <c r="AB18" s="6" t="s">
        <v>228</v>
      </c>
      <c r="AC18" s="132">
        <v>3</v>
      </c>
      <c r="AD18" s="132">
        <v>4</v>
      </c>
      <c r="AE18" s="45">
        <v>6</v>
      </c>
      <c r="AF18" s="132">
        <f>(AC18*AD18*AE18)</f>
        <v>72</v>
      </c>
      <c r="AG18" s="44" t="str">
        <f t="shared" si="12"/>
        <v>BAJO</v>
      </c>
      <c r="AH18" s="44" t="str">
        <f t="shared" si="5"/>
        <v>ACEPTABLE</v>
      </c>
    </row>
    <row r="19" spans="1:48" ht="238.5" customHeight="1" x14ac:dyDescent="0.2">
      <c r="A19" s="166"/>
      <c r="B19" s="166"/>
      <c r="C19" s="166"/>
      <c r="D19" s="166"/>
      <c r="E19" s="77" t="s">
        <v>122</v>
      </c>
      <c r="F19" s="76" t="s">
        <v>148</v>
      </c>
      <c r="G19" s="77" t="str">
        <f>IF(F19="Manipulación manual de cargas","BIOMECÁNICO",IF(F19="Movimientos repetitivos","BIOMECÁNICO",IF(F19="Esfuerzo","BIOMECÁNICO",IF(F19="Postura (prolongada mantenida, forzada,
antigravitacional)","BIOMECÁNICO",IF(F19="Mecánico (elementos o partes de máquinas, herramientas, equipos, piezas a trabajar, materiales proyectados sólidos o fluidos, superficies calientes)","CONDICIONES DE SEGURIDAD",IF(F19="Locativo (sistemas y medios de almacenamiento,  arrumes elevados sin estibas, muebles mal anclados en el piso o en la pared, almacenamientos inadecuados, condiciones de la estructura de trabajo)","CONDICIONES DE SEGURIDAD",IF(F19="Superficies de trabajo (irregulares, deslizantes, con diferencia del nivel, calientes)","CONDICIONES DE SEGURIDAD",IF(F19="Condiciones de orden y aseo, (caída de objetos, caída al mismo nivel o a un plano inferior, desorden en puestos de trabajo y bodegas)","CONDICIONES DE SEGURIDAD",IF(F19="Tecnológico (explosión, fuga, derrame de sustancias químicas, incendio)","CONDICIONES DE SEGURIDAD",IF(F19="Accidentes de tránsito - atropellamiento","CONDICIONES DE SEGURIDAD",IF(F19="Públicos (robos, atracos, asaltos, atentados, de orden público, etc.)","CONDICIONES DE SEGURIDAD",IF(F19="Eléctrico - (alta, media y baja tensión, estática por contacto indirecto)","CONDICIONES DE SEGURIDAD",IF(F19="Eléctrico - canalización inadecuada de cables eléctricos y de computo","CONDICIONES DE SEGURIDAD",IF(F19="Trabajo en alturas","CONDICIONES DE SEGURIDAD",IF(F19="Espacios confinados","CONDICIONES DE SEGURIDAD",IF(F19="Ruido de impacto, intermitente o continuo","FÍSICOS",IF(F19="Iluminación - luz visible por exceso o por deficiencia","FÍSICOS",IF(F19="Vibración cuerpo entero, segmentaria","FÍSICOS",IF(F19="Temperaturas extremas (calor y frío)","FÍSICOS",IF(F19="Ventilación (natural o artificial)","FÍSICOS",IF(F19="Presión admosférica (normal y ajustada)","FÍSICOS",IF(F19="Radiaciones ionizantes (rayos x, gama. beta y alfa)","FÍSICOS",IF(F19="Radiaciones no ionizantes (láser, ultravioleta, infrarroja, radiofrecuencia, microondas)","FÍSICOS",IF(F19="Gérmenes","BIOLÓGICOS",IF(F19="Parásitos","BIOLÓGICOS",IF(F19="Picaduras","BIOLÓGICOS",IF(F19="Mordeduras","BIOLÓGICOS",IF(F19="Fluidos o excrementos","BIOLÓGICOS",IF(F19="Polvos orgánicos inorgánicos","QUÍMICOS",IF(F19="Fibras","QUÍMICOS",IF(F19="Líquidos (nieblas y rocíos)","QUÍMICOS",IF(F19="Gases y vapores","QUÍMICOS",IF(F19="Humos metálicos, no metálicos","QUÍMICOS",IF(F19="Material particulado","QUÍMICOS",IF(F19="Gestión organizacional: Estilo de mando, pago, contratación, participación, inducción y capacitación, bienestar social, evaluación del desempeño y manejo de cambios","PSICOSOCIAL",IF(F19="Características de la organización del trabajo: Comunicación, tecnología, organización del trabajo y demandas cualitativas y cuantitativas de la labor","PSICOSOCIAL",IF(F19="Características del grupo social de trabajo: Relaciones, cohesión, calidad de interacciones y trabajo en equipo","PSICOSOCIAL",IF(F19="Condiciones de la tarea: Carga mental, contenido de la tarea, demandas emocionales, sistemas de control, definición de roles y monotonía","PSICOSOCIAL",IF(F19="Interface persona - tarea: Conocimientos, habilidades en relación con la demanda de la tarea, Iniciativa, autonomía y reconocimiento, identificación de la persona con la tarea y la organización","PSICOSOCIAL",IF(F19="Jornada de trabajo: Pausas, Trabajo nocturno, rotación, horas extras y descansos","PSICOSOCIAL",IF(F19="Antrópicos (inundaciones, deslizamientos, incendios forestales, sequías, aludes)","FENÓMENO NATURAL",IF(F19="Geofísicos (terremotos, volcanes, subsidencias, colapsos, inestabilidad del terreno)","FENÓMENO NATURAL",IF(F19="Meteorológicos (huracanes, tornados, granizadas, tormenta eléctrica)","FENÓMENO NATURAL")))))))))))))))))))))))))))))))))))))))))))</f>
        <v>QUÍMICOS</v>
      </c>
      <c r="H19" s="6" t="s">
        <v>264</v>
      </c>
      <c r="I19" s="5"/>
      <c r="J19" s="5" t="s">
        <v>0</v>
      </c>
      <c r="K19" s="5" t="s">
        <v>0</v>
      </c>
      <c r="L19" s="5" t="s">
        <v>0</v>
      </c>
      <c r="M19" s="5"/>
      <c r="N19" s="5"/>
      <c r="O19" s="5"/>
      <c r="P19" s="5"/>
      <c r="Q19" s="132">
        <v>6</v>
      </c>
      <c r="R19" s="132">
        <v>4</v>
      </c>
      <c r="S19" s="45">
        <v>6</v>
      </c>
      <c r="T19" s="132">
        <f>(Q19*R19*S19)</f>
        <v>144</v>
      </c>
      <c r="U19" s="44" t="str">
        <f t="shared" si="2"/>
        <v>BAJO</v>
      </c>
      <c r="V19" s="44" t="str">
        <f t="shared" si="3"/>
        <v>ACEPTABLE</v>
      </c>
      <c r="W19" s="7" t="s">
        <v>131</v>
      </c>
      <c r="X19" s="7" t="s">
        <v>131</v>
      </c>
      <c r="Y19" s="7" t="s">
        <v>131</v>
      </c>
      <c r="Z19" s="6" t="s">
        <v>308</v>
      </c>
      <c r="AA19" s="6" t="s">
        <v>253</v>
      </c>
      <c r="AB19" s="6" t="s">
        <v>228</v>
      </c>
      <c r="AC19" s="132">
        <v>3</v>
      </c>
      <c r="AD19" s="132">
        <v>4</v>
      </c>
      <c r="AE19" s="45">
        <v>6</v>
      </c>
      <c r="AF19" s="132">
        <f>(AC19*AD19*AE19)</f>
        <v>72</v>
      </c>
      <c r="AG19" s="44" t="str">
        <f t="shared" si="12"/>
        <v>BAJO</v>
      </c>
      <c r="AH19" s="44" t="str">
        <f t="shared" si="5"/>
        <v>ACEPTABLE</v>
      </c>
    </row>
    <row r="20" spans="1:48" s="127" customFormat="1" ht="141" customHeight="1" x14ac:dyDescent="0.2">
      <c r="A20" s="166"/>
      <c r="B20" s="166"/>
      <c r="C20" s="166"/>
      <c r="D20" s="166"/>
      <c r="E20" s="77" t="s">
        <v>122</v>
      </c>
      <c r="F20" s="76" t="s">
        <v>150</v>
      </c>
      <c r="G20" s="77" t="s">
        <v>216</v>
      </c>
      <c r="H20" s="76" t="s">
        <v>395</v>
      </c>
      <c r="I20" s="124"/>
      <c r="J20" s="124" t="s">
        <v>0</v>
      </c>
      <c r="K20" s="124" t="s">
        <v>0</v>
      </c>
      <c r="L20" s="124"/>
      <c r="M20" s="124"/>
      <c r="N20" s="124"/>
      <c r="O20" s="124"/>
      <c r="P20" s="124"/>
      <c r="Q20" s="125">
        <v>6</v>
      </c>
      <c r="R20" s="125">
        <v>4</v>
      </c>
      <c r="S20" s="126">
        <v>6</v>
      </c>
      <c r="T20" s="129">
        <v>240</v>
      </c>
      <c r="U20" s="98" t="str">
        <f t="shared" si="2"/>
        <v>BAJO</v>
      </c>
      <c r="V20" s="98" t="str">
        <f t="shared" si="3"/>
        <v>ACEPTABLE</v>
      </c>
      <c r="W20" s="77" t="s">
        <v>131</v>
      </c>
      <c r="X20" s="77" t="s">
        <v>131</v>
      </c>
      <c r="Y20" s="77" t="s">
        <v>131</v>
      </c>
      <c r="Z20" s="76" t="s">
        <v>309</v>
      </c>
      <c r="AA20" s="77" t="s">
        <v>131</v>
      </c>
      <c r="AB20" s="6" t="s">
        <v>228</v>
      </c>
      <c r="AC20" s="125">
        <v>3</v>
      </c>
      <c r="AD20" s="125">
        <v>4</v>
      </c>
      <c r="AE20" s="126">
        <v>6</v>
      </c>
      <c r="AF20" s="125">
        <v>120</v>
      </c>
      <c r="AG20" s="44" t="str">
        <f t="shared" ref="AG20:AG26" si="13">IF(AND(AF20&gt;=1,AF20&lt;=300),"BAJO",IF(AND(AF20&gt;=301,AF20&lt;=600),"MEDIO",IF(AND(AF20&gt;=601,AF20&lt;=1000),"ALTO")))</f>
        <v>BAJO</v>
      </c>
      <c r="AH20" s="44" t="str">
        <f t="shared" ref="AH20:AH26" si="14">IF(AG20= "BAJO","ACEPTABLE",IF(AG20="MEDIO","NO ACEPTABLE",IF(AG20="ALTO","NO ACEPTABLE")))</f>
        <v>ACEPTABLE</v>
      </c>
      <c r="AJ20" s="128"/>
      <c r="AK20" s="128"/>
      <c r="AL20" s="128"/>
      <c r="AM20" s="128"/>
      <c r="AN20" s="128"/>
      <c r="AO20" s="128"/>
      <c r="AP20" s="128"/>
      <c r="AQ20" s="128"/>
      <c r="AR20" s="128"/>
      <c r="AS20" s="128"/>
      <c r="AT20" s="128"/>
      <c r="AU20" s="128"/>
      <c r="AV20" s="128"/>
    </row>
    <row r="21" spans="1:48" ht="190.5" customHeight="1" x14ac:dyDescent="0.2">
      <c r="A21" s="166"/>
      <c r="B21" s="166"/>
      <c r="C21" s="166"/>
      <c r="D21" s="166"/>
      <c r="E21" s="77" t="s">
        <v>122</v>
      </c>
      <c r="F21" s="76" t="s">
        <v>165</v>
      </c>
      <c r="G21" s="77" t="str">
        <f>IF(F21="Manipulación manual de cargas","BIOMECÁNICO",IF(F21="Movimientos repetitivos","BIOMECÁNICO",IF(F21="Esfuerzo","BIOMECÁNICO",IF(F21="Postura (prolongada mantenida, forzada,
antigravitacional)","BIOMECÁNICO",IF(F21="Mecánico (elementos o partes de máquinas, herramientas, equipos, piezas a trabajar, materiales proyectados sólidos o fluidos, superficies calientes)","CONDICIONES DE SEGURIDAD",IF(F21="Locativo (sistemas y medios de almacenamiento,  arrumes elevados sin estibas, muebles mal anclados en el piso o en la pared, almacenamientos inadecuados, condiciones de la estructura de trabajo)","CONDICIONES DE SEGURIDAD",IF(F21="Superficies de trabajo (irregulares, deslizantes, con diferencia del nivel, calientes)","CONDICIONES DE SEGURIDAD",IF(F21="Condiciones de orden y aseo, (caída de objetos, caída al mismo nivel o a un plano inferior, desorden en puestos de trabajo y bodegas)","CONDICIONES DE SEGURIDAD",IF(F21="Tecnológico (explosión, fuga, derrame de sustancias químicas, incendio)","CONDICIONES DE SEGURIDAD",IF(F21="Accidentes de tránsito - atropellamiento","CONDICIONES DE SEGURIDAD",IF(F21="Públicos (robos, atracos, asaltos, atentados, de orden público, etc.)","CONDICIONES DE SEGURIDAD",IF(F21="Eléctrico - (alta, media y baja tensión, estática por contacto indirecto)","CONDICIONES DE SEGURIDAD",IF(F21="Eléctrico - canalización inadecuada de cables eléctricos y de computo","CONDICIONES DE SEGURIDAD",IF(F21="Trabajo en alturas","CONDICIONES DE SEGURIDAD",IF(F21="Espacios confinados","CONDICIONES DE SEGURIDAD",IF(F21="Ruido de impacto, intermitente o continuo","FÍSICOS",IF(F21="Iluminación - luz visible por exceso o por deficiencia","FÍSICOS",IF(F21="Vibración cuerpo entero, segmentaria","FÍSICOS",IF(F21="Temperaturas extremas (calor y frío)","FÍSICOS",IF(F21="Ventilación (natural o artificial)","FÍSICOS",IF(F21="Presión admosférica (normal y ajustada)","FÍSICOS",IF(F21="Radiaciones ionizantes (rayos x, gama. beta y alfa)","FÍSICOS",IF(F21="Radiaciones no ionizantes (láser, ultravioleta, infrarroja, radiofrecuencia, microondas)","FÍSICOS",IF(F21="Gérmenes","BIOLÓGICOS",IF(F21="Parásitos","BIOLÓGICOS",IF(F21="Picaduras","BIOLÓGICOS",IF(F21="Mordeduras","BIOLÓGICOS",IF(F21="Fluidos o excrementos","BIOLÓGICOS",IF(F21="Polvos orgánicos inorgánicos","QUÍMICOS",IF(F21="Fibras","QUÍMICOS",IF(F21="Líquidos (nieblas y rocíos)","QUÍMICOS",IF(F21="Gases y vapores","QUÍMICOS",IF(F21="Humos metálicos, no metálicos","QUÍMICOS",IF(F21="Material particulado","QUÍMICOS",IF(F21="Gestión organizacional: Estilo de mando, pago, contratación, participación, inducción y capacitación, bienestar social, evaluación del desempeño y manejo de cambios","PSICOSOCIAL",IF(F21="Características de la organización del trabajo: Comunicación, tecnología, organización del trabajo y demandas cualitativas y cuantitativas de la labor","PSICOSOCIAL",IF(F21="Características del grupo social de trabajo: Relaciones, cohesión, calidad de interacciones y trabajo en equipo","PSICOSOCIAL",IF(F21="Condiciones de la tarea: Carga mental, contenido de la tarea, demandas emocionales, sistemas de control, definición de roles y monotonía","PSICOSOCIAL",IF(F21="Interface persona - tarea: Conocimientos, habilidades en relación con la demanda de la tarea, Iniciativa, autonomía y reconocimiento, identificación de la persona con la tarea y la organización","PSICOSOCIAL",IF(F21="Jornada de trabajo: Pausas, Trabajo nocturno, rotación, horas extras y descansos","PSICOSOCIAL",IF(F21="Antrópicos (inundaciones, deslizamientos, incendios forestales, sequías, aludes)","FENÓMENO NATURAL",IF(F21="Geofísicos (terremotos, volcanes, subsidencias, colapsos, inestabilidad del terreno)","FENÓMENO NATURAL",IF(F21="Meteorológicos (huracanes, tornados, granizadas, tormenta eléctrica)","FENÓMENO NATURAL")))))))))))))))))))))))))))))))))))))))))))</f>
        <v>PSICOSOCIAL</v>
      </c>
      <c r="H21" s="6" t="s">
        <v>204</v>
      </c>
      <c r="I21" s="5"/>
      <c r="J21" s="5" t="s">
        <v>0</v>
      </c>
      <c r="K21" s="5" t="s">
        <v>0</v>
      </c>
      <c r="L21" s="5" t="s">
        <v>0</v>
      </c>
      <c r="M21" s="5"/>
      <c r="N21" s="5"/>
      <c r="O21" s="5"/>
      <c r="P21" s="5"/>
      <c r="Q21" s="134">
        <v>10</v>
      </c>
      <c r="R21" s="134">
        <v>4</v>
      </c>
      <c r="S21" s="45">
        <v>10</v>
      </c>
      <c r="T21" s="134">
        <f>(Q21*R21*S21)</f>
        <v>400</v>
      </c>
      <c r="U21" s="44" t="str">
        <f>IF(AND(T21&gt;=1,T21&lt;=300),"BAJO",IF(AND(T21&gt;=301,T21&lt;=600),"MEDIO",IF(AND(T21&gt;=601,T21&lt;=1000),"ALTO")))</f>
        <v>MEDIO</v>
      </c>
      <c r="V21" s="44" t="str">
        <f>IF(U21= "BAJO","ACEPTABLE",IF(U21="MEDIO","NO ACEPTABLE",IF(U21="ALTO","NO ACEPTABLE")))</f>
        <v>NO ACEPTABLE</v>
      </c>
      <c r="W21" s="7" t="s">
        <v>131</v>
      </c>
      <c r="X21" s="7" t="s">
        <v>131</v>
      </c>
      <c r="Y21" s="7" t="s">
        <v>131</v>
      </c>
      <c r="Z21" s="6" t="s">
        <v>310</v>
      </c>
      <c r="AA21" s="7" t="s">
        <v>131</v>
      </c>
      <c r="AB21" s="6" t="s">
        <v>254</v>
      </c>
      <c r="AC21" s="134">
        <v>6</v>
      </c>
      <c r="AD21" s="134">
        <v>4</v>
      </c>
      <c r="AE21" s="45">
        <v>10</v>
      </c>
      <c r="AF21" s="134">
        <f>(AC21*AD21*AE21)</f>
        <v>240</v>
      </c>
      <c r="AG21" s="44" t="str">
        <f>IF(AND(AF21&gt;=1,AF21&lt;=300),"BAJO",IF(AND(AF21&gt;=301,AF21&lt;=600),"MEDIO",IF(AND(AF21&gt;=601,AF21&lt;=1000),"ALTO")))</f>
        <v>BAJO</v>
      </c>
      <c r="AH21" s="44" t="str">
        <f>IF(AG21= "BAJO","ACEPTABLE",IF(AG21="MEDIO","NO ACEPTABLE",IF(AG21="ALTO","NO ACEPTABLE")))</f>
        <v>ACEPTABLE</v>
      </c>
    </row>
    <row r="22" spans="1:48" ht="185.25" customHeight="1" x14ac:dyDescent="0.2">
      <c r="A22" s="166"/>
      <c r="B22" s="166"/>
      <c r="C22" s="166"/>
      <c r="D22" s="166"/>
      <c r="E22" s="77" t="s">
        <v>122</v>
      </c>
      <c r="F22" s="76" t="s">
        <v>166</v>
      </c>
      <c r="G22" s="77" t="str">
        <f t="shared" ref="G22:G26" si="15">IF(F22="Manipulación manual de cargas","BIOMECÁNICO",IF(F22="Movimientos repetitivos","BIOMECÁNICO",IF(F22="Esfuerzo","BIOMECÁNICO",IF(F22="Postura (prolongada mantenida, forzada,
antigravitacional)","BIOMECÁNICO",IF(F22="Mecánico (elementos o partes de máquinas, herramientas, equipos, piezas a trabajar, materiales proyectados sólidos o fluidos, superficies calientes)","CONDICIONES DE SEGURIDAD",IF(F22="Locativo (sistemas y medios de almacenamiento,  arrumes elevados sin estibas, muebles mal anclados en el piso o en la pared, almacenamientos inadecuados, condiciones de la estructura de trabajo)","CONDICIONES DE SEGURIDAD",IF(F22="Superficies de trabajo (irregulares, deslizantes, con diferencia del nivel, calientes)","CONDICIONES DE SEGURIDAD",IF(F22="Condiciones de orden y aseo, (caída de objetos, caída al mismo nivel o a un plano inferior, desorden en puestos de trabajo y bodegas)","CONDICIONES DE SEGURIDAD",IF(F22="Tecnológico (explosión, fuga, derrame de sustancias químicas, incendio)","CONDICIONES DE SEGURIDAD",IF(F22="Accidentes de tránsito - atropellamiento","CONDICIONES DE SEGURIDAD",IF(F22="Públicos (robos, atracos, asaltos, atentados, de orden público, etc.)","CONDICIONES DE SEGURIDAD",IF(F22="Eléctrico - (alta, media y baja tensión, estática por contacto indirecto)","CONDICIONES DE SEGURIDAD",IF(F22="Eléctrico - canalización inadecuada de cables eléctricos y de computo","CONDICIONES DE SEGURIDAD",IF(F22="Trabajo en alturas","CONDICIONES DE SEGURIDAD",IF(F22="Espacios confinados","CONDICIONES DE SEGURIDAD",IF(F22="Ruido de impacto, intermitente o continuo","FÍSICOS",IF(F22="Iluminación - luz visible por exceso o por deficiencia","FÍSICOS",IF(F22="Vibración cuerpo entero, segmentaria","FÍSICOS",IF(F22="Temperaturas extremas (calor y frío)","FÍSICOS",IF(F22="Ventilación (natural o artificial)","FÍSICOS",IF(F22="Presión admosférica (normal y ajustada)","FÍSICOS",IF(F22="Radiaciones ionizantes (rayos x, gama. beta y alfa)","FÍSICOS",IF(F22="Radiaciones no ionizantes (láser, ultravioleta, infrarroja, radiofrecuencia, microondas)","FÍSICOS",IF(F22="Gérmenes","BIOLÓGICOS",IF(F22="Parásitos","BIOLÓGICOS",IF(F22="Picaduras","BIOLÓGICOS",IF(F22="Mordeduras","BIOLÓGICOS",IF(F22="Fluidos o excrementos","BIOLÓGICOS",IF(F22="Polvos orgánicos inorgánicos","QUÍMICOS",IF(F22="Fibras","QUÍMICOS",IF(F22="Líquidos (nieblas y rocíos)","QUÍMICOS",IF(F22="Gases y vapores","QUÍMICOS",IF(F22="Humos metálicos, no metálicos","QUÍMICOS",IF(F22="Material particulado","QUÍMICOS",IF(F22="Gestión organizacional: Estilo de mando, pago, contratación, participación, inducción y capacitación, bienestar social, evaluación del desempeño y manejo de cambios","PSICOSOCIAL",IF(F22="Características de la organización del trabajo: Comunicación, tecnología, organización del trabajo y demandas cualitativas y cuantitativas de la labor","PSICOSOCIAL",IF(F22="Características del grupo social de trabajo: Relaciones, cohesión, calidad de interacciones y trabajo en equipo","PSICOSOCIAL",IF(F22="Condiciones de la tarea: Carga mental, contenido de la tarea, demandas emocionales, sistemas de control, definición de roles y monotonía","PSICOSOCIAL",IF(F22="Interface persona - tarea: Conocimientos, habilidades en relación con la demanda de la tarea, Iniciativa, autonomía y reconocimiento, identificación de la persona con la tarea y la organización","PSICOSOCIAL",IF(F22="Jornada de trabajo: Pausas, Trabajo nocturno, rotación, horas extras y descansos","PSICOSOCIAL",IF(F22="Antrópicos (inundaciones, deslizamientos, incendios forestales, sequías, aludes)","FENÓMENO NATURAL",IF(F22="Geofísicos (terremotos, volcanes, subsidencias, colapsos, inestabilidad del terreno)","FENÓMENO NATURAL",IF(F22="Meteorológicos (huracanes, tornados, granizadas, tormenta eléctrica)","FENÓMENO NATURAL")))))))))))))))))))))))))))))))))))))))))))</f>
        <v>PSICOSOCIAL</v>
      </c>
      <c r="H22" s="6" t="s">
        <v>205</v>
      </c>
      <c r="I22" s="5"/>
      <c r="J22" s="5" t="s">
        <v>0</v>
      </c>
      <c r="K22" s="5" t="s">
        <v>0</v>
      </c>
      <c r="L22" s="5" t="s">
        <v>0</v>
      </c>
      <c r="M22" s="5"/>
      <c r="N22" s="5"/>
      <c r="O22" s="5"/>
      <c r="P22" s="5"/>
      <c r="Q22" s="132">
        <v>10</v>
      </c>
      <c r="R22" s="132">
        <v>4</v>
      </c>
      <c r="S22" s="45">
        <v>10</v>
      </c>
      <c r="T22" s="132">
        <f t="shared" ref="T22:T26" si="16">(Q22*R22*S22)</f>
        <v>400</v>
      </c>
      <c r="U22" s="44" t="str">
        <f t="shared" si="2"/>
        <v>MEDIO</v>
      </c>
      <c r="V22" s="44" t="str">
        <f t="shared" si="3"/>
        <v>NO ACEPTABLE</v>
      </c>
      <c r="W22" s="7" t="s">
        <v>131</v>
      </c>
      <c r="X22" s="7" t="s">
        <v>131</v>
      </c>
      <c r="Y22" s="7" t="s">
        <v>131</v>
      </c>
      <c r="Z22" s="6" t="s">
        <v>310</v>
      </c>
      <c r="AA22" s="7" t="s">
        <v>131</v>
      </c>
      <c r="AB22" s="6" t="s">
        <v>254</v>
      </c>
      <c r="AC22" s="132">
        <v>6</v>
      </c>
      <c r="AD22" s="132">
        <v>4</v>
      </c>
      <c r="AE22" s="45">
        <v>10</v>
      </c>
      <c r="AF22" s="132">
        <f t="shared" ref="AF22:AF26" si="17">(AC22*AD22*AE22)</f>
        <v>240</v>
      </c>
      <c r="AG22" s="44" t="str">
        <f t="shared" si="13"/>
        <v>BAJO</v>
      </c>
      <c r="AH22" s="44" t="str">
        <f t="shared" si="14"/>
        <v>ACEPTABLE</v>
      </c>
    </row>
    <row r="23" spans="1:48" ht="199.5" customHeight="1" x14ac:dyDescent="0.2">
      <c r="A23" s="166"/>
      <c r="B23" s="166"/>
      <c r="C23" s="166"/>
      <c r="D23" s="166"/>
      <c r="E23" s="77" t="s">
        <v>122</v>
      </c>
      <c r="F23" s="76" t="s">
        <v>167</v>
      </c>
      <c r="G23" s="77" t="str">
        <f t="shared" si="15"/>
        <v>PSICOSOCIAL</v>
      </c>
      <c r="H23" s="6" t="s">
        <v>212</v>
      </c>
      <c r="I23" s="5"/>
      <c r="J23" s="5" t="s">
        <v>0</v>
      </c>
      <c r="K23" s="5" t="s">
        <v>0</v>
      </c>
      <c r="L23" s="5" t="s">
        <v>0</v>
      </c>
      <c r="M23" s="5"/>
      <c r="N23" s="5"/>
      <c r="O23" s="5"/>
      <c r="P23" s="5"/>
      <c r="Q23" s="132">
        <v>10</v>
      </c>
      <c r="R23" s="132">
        <v>4</v>
      </c>
      <c r="S23" s="45">
        <v>10</v>
      </c>
      <c r="T23" s="132">
        <f t="shared" si="16"/>
        <v>400</v>
      </c>
      <c r="U23" s="44" t="str">
        <f t="shared" si="2"/>
        <v>MEDIO</v>
      </c>
      <c r="V23" s="44" t="str">
        <f t="shared" si="3"/>
        <v>NO ACEPTABLE</v>
      </c>
      <c r="W23" s="7" t="s">
        <v>131</v>
      </c>
      <c r="X23" s="7" t="s">
        <v>131</v>
      </c>
      <c r="Y23" s="7" t="s">
        <v>131</v>
      </c>
      <c r="Z23" s="6" t="s">
        <v>310</v>
      </c>
      <c r="AA23" s="7" t="s">
        <v>131</v>
      </c>
      <c r="AB23" s="6" t="s">
        <v>254</v>
      </c>
      <c r="AC23" s="132">
        <v>6</v>
      </c>
      <c r="AD23" s="132">
        <v>4</v>
      </c>
      <c r="AE23" s="45">
        <v>10</v>
      </c>
      <c r="AF23" s="132">
        <f t="shared" si="17"/>
        <v>240</v>
      </c>
      <c r="AG23" s="44" t="str">
        <f t="shared" si="13"/>
        <v>BAJO</v>
      </c>
      <c r="AH23" s="44" t="str">
        <f t="shared" si="14"/>
        <v>ACEPTABLE</v>
      </c>
    </row>
    <row r="24" spans="1:48" ht="195" customHeight="1" x14ac:dyDescent="0.2">
      <c r="A24" s="166"/>
      <c r="B24" s="166"/>
      <c r="C24" s="166"/>
      <c r="D24" s="166"/>
      <c r="E24" s="77" t="s">
        <v>122</v>
      </c>
      <c r="F24" s="76" t="s">
        <v>211</v>
      </c>
      <c r="G24" s="77" t="str">
        <f t="shared" si="15"/>
        <v>PSICOSOCIAL</v>
      </c>
      <c r="H24" s="6" t="s">
        <v>206</v>
      </c>
      <c r="I24" s="5"/>
      <c r="J24" s="5" t="s">
        <v>0</v>
      </c>
      <c r="K24" s="5" t="s">
        <v>0</v>
      </c>
      <c r="L24" s="5" t="s">
        <v>0</v>
      </c>
      <c r="M24" s="5"/>
      <c r="N24" s="5"/>
      <c r="O24" s="5"/>
      <c r="P24" s="5"/>
      <c r="Q24" s="132">
        <v>10</v>
      </c>
      <c r="R24" s="132">
        <v>4</v>
      </c>
      <c r="S24" s="45">
        <v>10</v>
      </c>
      <c r="T24" s="132">
        <f t="shared" si="16"/>
        <v>400</v>
      </c>
      <c r="U24" s="44" t="str">
        <f t="shared" si="2"/>
        <v>MEDIO</v>
      </c>
      <c r="V24" s="44" t="str">
        <f t="shared" si="3"/>
        <v>NO ACEPTABLE</v>
      </c>
      <c r="W24" s="7" t="s">
        <v>131</v>
      </c>
      <c r="X24" s="7" t="s">
        <v>131</v>
      </c>
      <c r="Y24" s="7" t="s">
        <v>131</v>
      </c>
      <c r="Z24" s="6" t="s">
        <v>310</v>
      </c>
      <c r="AA24" s="7" t="s">
        <v>131</v>
      </c>
      <c r="AB24" s="6" t="s">
        <v>254</v>
      </c>
      <c r="AC24" s="132">
        <v>6</v>
      </c>
      <c r="AD24" s="132">
        <v>4</v>
      </c>
      <c r="AE24" s="45">
        <v>10</v>
      </c>
      <c r="AF24" s="132">
        <f t="shared" si="17"/>
        <v>240</v>
      </c>
      <c r="AG24" s="44" t="str">
        <f t="shared" si="13"/>
        <v>BAJO</v>
      </c>
      <c r="AH24" s="44" t="str">
        <f t="shared" si="14"/>
        <v>ACEPTABLE</v>
      </c>
    </row>
    <row r="25" spans="1:48" ht="187.5" customHeight="1" x14ac:dyDescent="0.2">
      <c r="A25" s="166"/>
      <c r="B25" s="166"/>
      <c r="C25" s="166"/>
      <c r="D25" s="166"/>
      <c r="E25" s="77" t="s">
        <v>122</v>
      </c>
      <c r="F25" s="76" t="s">
        <v>168</v>
      </c>
      <c r="G25" s="77" t="str">
        <f t="shared" si="15"/>
        <v>PSICOSOCIAL</v>
      </c>
      <c r="H25" s="6" t="s">
        <v>231</v>
      </c>
      <c r="I25" s="5"/>
      <c r="J25" s="5" t="s">
        <v>0</v>
      </c>
      <c r="K25" s="5" t="s">
        <v>0</v>
      </c>
      <c r="L25" s="5" t="s">
        <v>0</v>
      </c>
      <c r="M25" s="5"/>
      <c r="N25" s="5"/>
      <c r="O25" s="5"/>
      <c r="P25" s="5"/>
      <c r="Q25" s="132">
        <v>10</v>
      </c>
      <c r="R25" s="132">
        <v>4</v>
      </c>
      <c r="S25" s="45">
        <v>10</v>
      </c>
      <c r="T25" s="132">
        <f t="shared" si="16"/>
        <v>400</v>
      </c>
      <c r="U25" s="44" t="str">
        <f t="shared" si="2"/>
        <v>MEDIO</v>
      </c>
      <c r="V25" s="44" t="str">
        <f t="shared" si="3"/>
        <v>NO ACEPTABLE</v>
      </c>
      <c r="W25" s="7" t="s">
        <v>131</v>
      </c>
      <c r="X25" s="7" t="s">
        <v>131</v>
      </c>
      <c r="Y25" s="7" t="s">
        <v>131</v>
      </c>
      <c r="Z25" s="6" t="s">
        <v>310</v>
      </c>
      <c r="AA25" s="7" t="s">
        <v>131</v>
      </c>
      <c r="AB25" s="6" t="s">
        <v>254</v>
      </c>
      <c r="AC25" s="132">
        <v>6</v>
      </c>
      <c r="AD25" s="132">
        <v>4</v>
      </c>
      <c r="AE25" s="45">
        <v>10</v>
      </c>
      <c r="AF25" s="132">
        <f t="shared" si="17"/>
        <v>240</v>
      </c>
      <c r="AG25" s="44" t="str">
        <f t="shared" si="13"/>
        <v>BAJO</v>
      </c>
      <c r="AH25" s="44" t="str">
        <f t="shared" si="14"/>
        <v>ACEPTABLE</v>
      </c>
    </row>
    <row r="26" spans="1:48" ht="261" customHeight="1" x14ac:dyDescent="0.2">
      <c r="A26" s="166"/>
      <c r="B26" s="166"/>
      <c r="C26" s="166"/>
      <c r="D26" s="166"/>
      <c r="E26" s="77" t="s">
        <v>122</v>
      </c>
      <c r="F26" s="76" t="s">
        <v>169</v>
      </c>
      <c r="G26" s="77" t="str">
        <f t="shared" si="15"/>
        <v>PSICOSOCIAL</v>
      </c>
      <c r="H26" s="6" t="s">
        <v>207</v>
      </c>
      <c r="I26" s="5"/>
      <c r="J26" s="5" t="s">
        <v>0</v>
      </c>
      <c r="K26" s="5" t="s">
        <v>0</v>
      </c>
      <c r="L26" s="5" t="s">
        <v>0</v>
      </c>
      <c r="M26" s="5"/>
      <c r="N26" s="5"/>
      <c r="O26" s="5"/>
      <c r="P26" s="5"/>
      <c r="Q26" s="132">
        <v>6</v>
      </c>
      <c r="R26" s="132">
        <v>4</v>
      </c>
      <c r="S26" s="45">
        <v>6</v>
      </c>
      <c r="T26" s="132">
        <f t="shared" si="16"/>
        <v>144</v>
      </c>
      <c r="U26" s="44" t="str">
        <f t="shared" si="2"/>
        <v>BAJO</v>
      </c>
      <c r="V26" s="44" t="str">
        <f t="shared" si="3"/>
        <v>ACEPTABLE</v>
      </c>
      <c r="W26" s="7" t="s">
        <v>131</v>
      </c>
      <c r="X26" s="7" t="s">
        <v>131</v>
      </c>
      <c r="Y26" s="7" t="s">
        <v>131</v>
      </c>
      <c r="Z26" s="6" t="s">
        <v>310</v>
      </c>
      <c r="AA26" s="7" t="s">
        <v>131</v>
      </c>
      <c r="AB26" s="6" t="s">
        <v>254</v>
      </c>
      <c r="AC26" s="132">
        <v>3</v>
      </c>
      <c r="AD26" s="132">
        <v>4</v>
      </c>
      <c r="AE26" s="45">
        <v>6</v>
      </c>
      <c r="AF26" s="132">
        <f t="shared" si="17"/>
        <v>72</v>
      </c>
      <c r="AG26" s="44" t="str">
        <f t="shared" si="13"/>
        <v>BAJO</v>
      </c>
      <c r="AH26" s="44" t="str">
        <f t="shared" si="14"/>
        <v>ACEPTABLE</v>
      </c>
    </row>
    <row r="27" spans="1:48" ht="207.75" customHeight="1" x14ac:dyDescent="0.2">
      <c r="A27" s="166"/>
      <c r="B27" s="166"/>
      <c r="C27" s="166"/>
      <c r="D27" s="166"/>
      <c r="E27" s="77" t="s">
        <v>122</v>
      </c>
      <c r="F27" s="76" t="s">
        <v>130</v>
      </c>
      <c r="G27" s="77" t="str">
        <f t="shared" ref="G27:G33" si="18">IF(F27="Manipulación manual de cargas","BIOMECÁNICO",IF(F27="Movimientos repetitivos","BIOMECÁNICO",IF(F27="Esfuerzo","BIOMECÁNICO",IF(F27="Postura (prolongada mantenida, forzada,
antigravitacional)","BIOMECÁNICO",IF(F27="Mecánico (elementos o partes de máquinas, herramientas, equipos, piezas a trabajar, materiales proyectados sólidos o fluidos, superficies calientes)","CONDICIONES DE SEGURIDAD",IF(F27="Locativo (sistemas y medios de almacenamiento,  arrumes elevados sin estibas, muebles mal anclados en el piso o en la pared, almacenamientos inadecuados, condiciones de la estructura de trabajo)","CONDICIONES DE SEGURIDAD",IF(F27="Superficies de trabajo (irregulares, deslizantes, con diferencia del nivel, calientes)","CONDICIONES DE SEGURIDAD",IF(F27="Condiciones de orden y aseo, (caída de objetos, caída al mismo nivel o a un plano inferior, desorden en puestos de trabajo y bodegas)","CONDICIONES DE SEGURIDAD",IF(F27="Tecnológico (explosión, fuga, derrame de sustancias químicas, incendio)","CONDICIONES DE SEGURIDAD",IF(F27="Accidentes de tránsito - atropellamiento","CONDICIONES DE SEGURIDAD",IF(F27="Públicos (robos, atracos, asaltos, atentados, de orden público, etc.)","CONDICIONES DE SEGURIDAD",IF(F27="Eléctrico - (alta, media y baja tensión, estática por contacto indirecto)","CONDICIONES DE SEGURIDAD",IF(F27="Eléctrico - canalización inadecuada de cables eléctricos y de computo","CONDICIONES DE SEGURIDAD",IF(F27="Trabajo en alturas","CONDICIONES DE SEGURIDAD",IF(F27="Espacios confinados","CONDICIONES DE SEGURIDAD",IF(F27="Ruido de impacto, intermitente o continuo","FÍSICOS",IF(F27="Iluminación - luz visible por exceso o por deficiencia","FÍSICOS",IF(F27="Vibración cuerpo entero, segmentaria","FÍSICOS",IF(F27="Temperaturas extremas (calor y frío)","FÍSICOS",IF(F27="Ventilación (natural o artificial)","FÍSICOS",IF(F27="Presión admosférica (normal y ajustada)","FÍSICOS",IF(F27="Radiaciones ionizantes (rayos x, gama. beta y alfa)","FÍSICOS",IF(F27="Radiaciones no ionizantes (láser, ultravioleta, infrarroja, radiofrecuencia, microondas)","FÍSICOS",IF(F27="Gérmenes","BIOLÓGICOS",IF(F27="Parásitos","BIOLÓGICOS",IF(F27="Picaduras","BIOLÓGICOS",IF(F27="Mordeduras","BIOLÓGICOS",IF(F27="Fluidos o excrementos","BIOLÓGICOS",IF(F27="Polvos orgánicos inorgánicos","QUÍMICOS",IF(F27="Fibras","QUÍMICOS",IF(F27="Líquidos (nieblas y rocíos)","QUÍMICOS",IF(F27="Gases y vapores","QUÍMICOS",IF(F27="Humos metálicos, no metálicos","QUÍMICOS",IF(F27="Material particulado","QUÍMICOS",IF(F27="Gestión organizacional: Estilo de mando, pago, contratación, participación, inducción y capacitación, bienestar social, evaluación del desempeño y manejo de cambios","PSICOSOCIAL",IF(F27="Características de la organización del trabajo: Comunicación, tecnología, organización del trabajo y demandas cualitativas y cuantitativas de la labor","PSICOSOCIAL",IF(F27="Características del grupo social de trabajo: Relaciones, cohesión, calidad de interacciones y trabajo en equipo","PSICOSOCIAL",IF(F27="Condiciones de la tarea: Carga mental, contenido de la tarea, demandas emocionales, sistemas de control, definición de roles y monotonía","PSICOSOCIAL",IF(F27="Interface persona - tarea: Conocimientos, habilidades en relación con la demanda de la tarea, Iniciativa, autonomía y reconocimiento, identificación de la persona con la tarea y la organización","PSICOSOCIAL",IF(F27="Jornada de trabajo: Pausas, Trabajo nocturno, rotación, horas extras y descansos","PSICOSOCIAL",IF(F27="Antrópicos (inundaciones, deslizamientos, incendios forestales, sequías, aludes)","FENÓMENO NATURAL",IF(F27="Geofísicos (terremotos, volcanes, subsidencias, colapsos, inestabilidad del terreno)","FENÓMENO NATURAL",IF(F27="Meteorológicos (huracanes, tornados, granizadas, tormenta eléctrica)","FENÓMENO NATURAL")))))))))))))))))))))))))))))))))))))))))))</f>
        <v>BIOMECÁNICO</v>
      </c>
      <c r="H27" s="6" t="s">
        <v>311</v>
      </c>
      <c r="I27" s="5"/>
      <c r="J27" s="5" t="s">
        <v>0</v>
      </c>
      <c r="K27" s="5" t="s">
        <v>0</v>
      </c>
      <c r="L27" s="5" t="s">
        <v>0</v>
      </c>
      <c r="M27" s="5"/>
      <c r="N27" s="5"/>
      <c r="O27" s="5" t="s">
        <v>0</v>
      </c>
      <c r="P27" s="5"/>
      <c r="Q27" s="122">
        <v>6</v>
      </c>
      <c r="R27" s="122">
        <v>6</v>
      </c>
      <c r="S27" s="45">
        <v>10</v>
      </c>
      <c r="T27" s="122">
        <f t="shared" ref="T27:T46" si="19">(Q27*R27*S27)</f>
        <v>360</v>
      </c>
      <c r="U27" s="44" t="str">
        <f t="shared" ref="U27:U46" si="20">IF(AND(T27&gt;=1,T27&lt;=300),"BAJO",IF(AND(T27&gt;=301,T27&lt;=600),"MEDIO",IF(AND(T27&gt;=601,T27&lt;=1000),"ALTO")))</f>
        <v>MEDIO</v>
      </c>
      <c r="V27" s="44" t="str">
        <f t="shared" ref="V27:V46" si="21">IF(U27= "BAJO","ACEPTABLE",IF(U27="MEDIO","NO ACEPTABLE",IF(U27="ALTO","NO ACEPTABLE")))</f>
        <v>NO ACEPTABLE</v>
      </c>
      <c r="W27" s="7" t="s">
        <v>131</v>
      </c>
      <c r="X27" s="7" t="s">
        <v>131</v>
      </c>
      <c r="Y27" s="6" t="s">
        <v>313</v>
      </c>
      <c r="Z27" s="6" t="s">
        <v>314</v>
      </c>
      <c r="AA27" s="7" t="s">
        <v>131</v>
      </c>
      <c r="AB27" s="6" t="s">
        <v>312</v>
      </c>
      <c r="AC27" s="122">
        <v>3</v>
      </c>
      <c r="AD27" s="122">
        <v>4</v>
      </c>
      <c r="AE27" s="45">
        <v>10</v>
      </c>
      <c r="AF27" s="122">
        <f t="shared" ref="AF27:AF46" si="22">(AC27*AD27*AE27)</f>
        <v>120</v>
      </c>
      <c r="AG27" s="44" t="str">
        <f t="shared" ref="AG27:AG46" si="23">IF(AND(AF27&gt;=1,AF27&lt;=300),"BAJO",IF(AND(AF27&gt;=301,AF27&lt;=600),"MEDIO",IF(AND(AF27&gt;=601,AF27&lt;=1000),"ALTO")))</f>
        <v>BAJO</v>
      </c>
      <c r="AH27" s="44" t="str">
        <f t="shared" ref="AH27:AH46" si="24">IF(AG27= "BAJO","ACEPTABLE",IF(AG27="MEDIO","NO ACEPTABLE",IF(AG27="ALTO","NO ACEPTABLE")))</f>
        <v>ACEPTABLE</v>
      </c>
    </row>
    <row r="28" spans="1:48" ht="197.25" customHeight="1" x14ac:dyDescent="0.2">
      <c r="A28" s="166"/>
      <c r="B28" s="166"/>
      <c r="C28" s="166"/>
      <c r="D28" s="166"/>
      <c r="E28" s="77" t="s">
        <v>122</v>
      </c>
      <c r="F28" s="76" t="s">
        <v>130</v>
      </c>
      <c r="G28" s="77" t="str">
        <f t="shared" ref="G28" si="25">IF(F28="Manipulación manual de cargas","BIOMECÁNICO",IF(F28="Movimientos repetitivos","BIOMECÁNICO",IF(F28="Esfuerzo","BIOMECÁNICO",IF(F28="Postura (prolongada mantenida, forzada,
antigravitacional)","BIOMECÁNICO",IF(F28="Mecánico (elementos o partes de máquinas, herramientas, equipos, piezas a trabajar, materiales proyectados sólidos o fluidos, superficies calientes)","CONDICIONES DE SEGURIDAD",IF(F28="Locativo (sistemas y medios de almacenamiento,  arrumes elevados sin estibas, muebles mal anclados en el piso o en la pared, almacenamientos inadecuados, condiciones de la estructura de trabajo)","CONDICIONES DE SEGURIDAD",IF(F28="Superficies de trabajo (irregulares, deslizantes, con diferencia del nivel, calientes)","CONDICIONES DE SEGURIDAD",IF(F28="Condiciones de orden y aseo, (caída de objetos, caída al mismo nivel o a un plano inferior, desorden en puestos de trabajo y bodegas)","CONDICIONES DE SEGURIDAD",IF(F28="Tecnológico (explosión, fuga, derrame de sustancias químicas, incendio)","CONDICIONES DE SEGURIDAD",IF(F28="Accidentes de tránsito - atropellamiento","CONDICIONES DE SEGURIDAD",IF(F28="Públicos (robos, atracos, asaltos, atentados, de orden público, etc.)","CONDICIONES DE SEGURIDAD",IF(F28="Eléctrico - (alta, media y baja tensión, estática por contacto indirecto)","CONDICIONES DE SEGURIDAD",IF(F28="Eléctrico - canalización inadecuada de cables eléctricos y de computo","CONDICIONES DE SEGURIDAD",IF(F28="Trabajo en alturas","CONDICIONES DE SEGURIDAD",IF(F28="Espacios confinados","CONDICIONES DE SEGURIDAD",IF(F28="Ruido de impacto, intermitente o continuo","FÍSICOS",IF(F28="Iluminación - luz visible por exceso o por deficiencia","FÍSICOS",IF(F28="Vibración cuerpo entero, segmentaria","FÍSICOS",IF(F28="Temperaturas extremas (calor y frío)","FÍSICOS",IF(F28="Ventilación (natural o artificial)","FÍSICOS",IF(F28="Presión admosférica (normal y ajustada)","FÍSICOS",IF(F28="Radiaciones ionizantes (rayos x, gama. beta y alfa)","FÍSICOS",IF(F28="Radiaciones no ionizantes (láser, ultravioleta, infrarroja, radiofrecuencia, microondas)","FÍSICOS",IF(F28="Gérmenes","BIOLÓGICOS",IF(F28="Parásitos","BIOLÓGICOS",IF(F28="Picaduras","BIOLÓGICOS",IF(F28="Mordeduras","BIOLÓGICOS",IF(F28="Fluidos o excrementos","BIOLÓGICOS",IF(F28="Polvos orgánicos inorgánicos","QUÍMICOS",IF(F28="Fibras","QUÍMICOS",IF(F28="Líquidos (nieblas y rocíos)","QUÍMICOS",IF(F28="Gases y vapores","QUÍMICOS",IF(F28="Humos metálicos, no metálicos","QUÍMICOS",IF(F28="Material particulado","QUÍMICOS",IF(F28="Gestión organizacional: Estilo de mando, pago, contratación, participación, inducción y capacitación, bienestar social, evaluación del desempeño y manejo de cambios","PSICOSOCIAL",IF(F28="Características de la organización del trabajo: Comunicación, tecnología, organización del trabajo y demandas cualitativas y cuantitativas de la labor","PSICOSOCIAL",IF(F28="Características del grupo social de trabajo: Relaciones, cohesión, calidad de interacciones y trabajo en equipo","PSICOSOCIAL",IF(F28="Condiciones de la tarea: Carga mental, contenido de la tarea, demandas emocionales, sistemas de control, definición de roles y monotonía","PSICOSOCIAL",IF(F28="Interface persona - tarea: Conocimientos, habilidades en relación con la demanda de la tarea, Iniciativa, autonomía y reconocimiento, identificación de la persona con la tarea y la organización","PSICOSOCIAL",IF(F28="Jornada de trabajo: Pausas, Trabajo nocturno, rotación, horas extras y descansos","PSICOSOCIAL",IF(F28="Antrópicos (inundaciones, deslizamientos, incendios forestales, sequías, aludes)","FENÓMENO NATURAL",IF(F28="Geofísicos (terremotos, volcanes, subsidencias, colapsos, inestabilidad del terreno)","FENÓMENO NATURAL",IF(F28="Meteorológicos (huracanes, tornados, granizadas, tormenta eléctrica)","FENÓMENO NATURAL")))))))))))))))))))))))))))))))))))))))))))</f>
        <v>BIOMECÁNICO</v>
      </c>
      <c r="H28" s="6" t="s">
        <v>285</v>
      </c>
      <c r="I28" s="5"/>
      <c r="J28" s="5" t="s">
        <v>0</v>
      </c>
      <c r="K28" s="5" t="s">
        <v>0</v>
      </c>
      <c r="L28" s="5" t="s">
        <v>0</v>
      </c>
      <c r="M28" s="5"/>
      <c r="N28" s="5"/>
      <c r="O28" s="5" t="s">
        <v>0</v>
      </c>
      <c r="P28" s="5"/>
      <c r="Q28" s="152">
        <v>6</v>
      </c>
      <c r="R28" s="152">
        <v>4</v>
      </c>
      <c r="S28" s="45">
        <v>6</v>
      </c>
      <c r="T28" s="152">
        <f t="shared" ref="T28" si="26">(Q28*R28*S28)</f>
        <v>144</v>
      </c>
      <c r="U28" s="44" t="str">
        <f t="shared" ref="U28" si="27">IF(AND(T28&gt;=1,T28&lt;=300),"BAJO",IF(AND(T28&gt;=301,T28&lt;=600),"MEDIO",IF(AND(T28&gt;=601,T28&lt;=1000),"ALTO")))</f>
        <v>BAJO</v>
      </c>
      <c r="V28" s="44" t="str">
        <f t="shared" ref="V28" si="28">IF(U28= "BAJO","ACEPTABLE",IF(U28="MEDIO","NO ACEPTABLE",IF(U28="ALTO","NO ACEPTABLE")))</f>
        <v>ACEPTABLE</v>
      </c>
      <c r="W28" s="7" t="s">
        <v>131</v>
      </c>
      <c r="X28" s="7" t="s">
        <v>131</v>
      </c>
      <c r="Y28" s="7" t="s">
        <v>131</v>
      </c>
      <c r="Z28" s="6" t="s">
        <v>315</v>
      </c>
      <c r="AA28" s="7" t="s">
        <v>131</v>
      </c>
      <c r="AB28" s="6" t="s">
        <v>316</v>
      </c>
      <c r="AC28" s="152">
        <v>3</v>
      </c>
      <c r="AD28" s="152">
        <v>4</v>
      </c>
      <c r="AE28" s="45">
        <v>6</v>
      </c>
      <c r="AF28" s="152">
        <f t="shared" ref="AF28" si="29">(AC28*AD28*AE28)</f>
        <v>72</v>
      </c>
      <c r="AG28" s="44" t="str">
        <f t="shared" ref="AG28" si="30">IF(AND(AF28&gt;=1,AF28&lt;=300),"BAJO",IF(AND(AF28&gt;=301,AF28&lt;=600),"MEDIO",IF(AND(AF28&gt;=601,AF28&lt;=1000),"ALTO")))</f>
        <v>BAJO</v>
      </c>
      <c r="AH28" s="44" t="str">
        <f t="shared" ref="AH28" si="31">IF(AG28= "BAJO","ACEPTABLE",IF(AG28="MEDIO","NO ACEPTABLE",IF(AG28="ALTO","NO ACEPTABLE")))</f>
        <v>ACEPTABLE</v>
      </c>
    </row>
    <row r="29" spans="1:48" ht="285" customHeight="1" x14ac:dyDescent="0.2">
      <c r="A29" s="166"/>
      <c r="B29" s="166"/>
      <c r="C29" s="166"/>
      <c r="D29" s="166"/>
      <c r="E29" s="77" t="s">
        <v>122</v>
      </c>
      <c r="F29" s="76" t="s">
        <v>176</v>
      </c>
      <c r="G29" s="77" t="str">
        <f t="shared" si="18"/>
        <v>BIOMECÁNICO</v>
      </c>
      <c r="H29" s="6" t="s">
        <v>266</v>
      </c>
      <c r="I29" s="5"/>
      <c r="J29" s="5" t="s">
        <v>0</v>
      </c>
      <c r="K29" s="5" t="s">
        <v>0</v>
      </c>
      <c r="L29" s="5" t="s">
        <v>0</v>
      </c>
      <c r="M29" s="5"/>
      <c r="N29" s="5"/>
      <c r="O29" s="5" t="s">
        <v>0</v>
      </c>
      <c r="P29" s="5"/>
      <c r="Q29" s="123">
        <v>6</v>
      </c>
      <c r="R29" s="123">
        <v>4</v>
      </c>
      <c r="S29" s="45">
        <v>10</v>
      </c>
      <c r="T29" s="123">
        <f t="shared" si="19"/>
        <v>240</v>
      </c>
      <c r="U29" s="44" t="str">
        <f t="shared" si="20"/>
        <v>BAJO</v>
      </c>
      <c r="V29" s="44" t="str">
        <f t="shared" si="21"/>
        <v>ACEPTABLE</v>
      </c>
      <c r="W29" s="7" t="s">
        <v>131</v>
      </c>
      <c r="X29" s="7" t="s">
        <v>131</v>
      </c>
      <c r="Y29" s="6" t="s">
        <v>317</v>
      </c>
      <c r="Z29" s="6" t="s">
        <v>396</v>
      </c>
      <c r="AA29" s="7" t="s">
        <v>131</v>
      </c>
      <c r="AB29" s="6" t="s">
        <v>318</v>
      </c>
      <c r="AC29" s="123">
        <v>3</v>
      </c>
      <c r="AD29" s="123">
        <v>4</v>
      </c>
      <c r="AE29" s="45">
        <v>10</v>
      </c>
      <c r="AF29" s="123">
        <f t="shared" si="22"/>
        <v>120</v>
      </c>
      <c r="AG29" s="44" t="str">
        <f t="shared" si="23"/>
        <v>BAJO</v>
      </c>
      <c r="AH29" s="44" t="str">
        <f t="shared" si="24"/>
        <v>ACEPTABLE</v>
      </c>
    </row>
    <row r="30" spans="1:48" ht="184.5" customHeight="1" x14ac:dyDescent="0.2">
      <c r="A30" s="166"/>
      <c r="B30" s="166"/>
      <c r="C30" s="166"/>
      <c r="D30" s="166"/>
      <c r="E30" s="77" t="s">
        <v>122</v>
      </c>
      <c r="F30" s="76" t="s">
        <v>176</v>
      </c>
      <c r="G30" s="77" t="str">
        <f t="shared" ref="G30" si="32">IF(F30="Manipulación manual de cargas","BIOMECÁNICO",IF(F30="Movimientos repetitivos","BIOMECÁNICO",IF(F30="Esfuerzo","BIOMECÁNICO",IF(F30="Postura (prolongada mantenida, forzada,
antigravitacional)","BIOMECÁNICO",IF(F30="Mecánico (elementos o partes de máquinas, herramientas, equipos, piezas a trabajar, materiales proyectados sólidos o fluidos, superficies calientes)","CONDICIONES DE SEGURIDAD",IF(F30="Locativo (sistemas y medios de almacenamiento,  arrumes elevados sin estibas, muebles mal anclados en el piso o en la pared, almacenamientos inadecuados, condiciones de la estructura de trabajo)","CONDICIONES DE SEGURIDAD",IF(F30="Superficies de trabajo (irregulares, deslizantes, con diferencia del nivel, calientes)","CONDICIONES DE SEGURIDAD",IF(F30="Condiciones de orden y aseo, (caída de objetos, caída al mismo nivel o a un plano inferior, desorden en puestos de trabajo y bodegas)","CONDICIONES DE SEGURIDAD",IF(F30="Tecnológico (explosión, fuga, derrame de sustancias químicas, incendio)","CONDICIONES DE SEGURIDAD",IF(F30="Accidentes de tránsito - atropellamiento","CONDICIONES DE SEGURIDAD",IF(F30="Públicos (robos, atracos, asaltos, atentados, de orden público, etc.)","CONDICIONES DE SEGURIDAD",IF(F30="Eléctrico - (alta, media y baja tensión, estática por contacto indirecto)","CONDICIONES DE SEGURIDAD",IF(F30="Eléctrico - canalización inadecuada de cables eléctricos y de computo","CONDICIONES DE SEGURIDAD",IF(F30="Trabajo en alturas","CONDICIONES DE SEGURIDAD",IF(F30="Espacios confinados","CONDICIONES DE SEGURIDAD",IF(F30="Ruido de impacto, intermitente o continuo","FÍSICOS",IF(F30="Iluminación - luz visible por exceso o por deficiencia","FÍSICOS",IF(F30="Vibración cuerpo entero, segmentaria","FÍSICOS",IF(F30="Temperaturas extremas (calor y frío)","FÍSICOS",IF(F30="Ventilación (natural o artificial)","FÍSICOS",IF(F30="Presión admosférica (normal y ajustada)","FÍSICOS",IF(F30="Radiaciones ionizantes (rayos x, gama. beta y alfa)","FÍSICOS",IF(F30="Radiaciones no ionizantes (láser, ultravioleta, infrarroja, radiofrecuencia, microondas)","FÍSICOS",IF(F30="Gérmenes","BIOLÓGICOS",IF(F30="Parásitos","BIOLÓGICOS",IF(F30="Picaduras","BIOLÓGICOS",IF(F30="Mordeduras","BIOLÓGICOS",IF(F30="Fluidos o excrementos","BIOLÓGICOS",IF(F30="Polvos orgánicos inorgánicos","QUÍMICOS",IF(F30="Fibras","QUÍMICOS",IF(F30="Líquidos (nieblas y rocíos)","QUÍMICOS",IF(F30="Gases y vapores","QUÍMICOS",IF(F30="Humos metálicos, no metálicos","QUÍMICOS",IF(F30="Material particulado","QUÍMICOS",IF(F30="Gestión organizacional: Estilo de mando, pago, contratación, participación, inducción y capacitación, bienestar social, evaluación del desempeño y manejo de cambios","PSICOSOCIAL",IF(F30="Características de la organización del trabajo: Comunicación, tecnología, organización del trabajo y demandas cualitativas y cuantitativas de la labor","PSICOSOCIAL",IF(F30="Características del grupo social de trabajo: Relaciones, cohesión, calidad de interacciones y trabajo en equipo","PSICOSOCIAL",IF(F30="Condiciones de la tarea: Carga mental, contenido de la tarea, demandas emocionales, sistemas de control, definición de roles y monotonía","PSICOSOCIAL",IF(F30="Interface persona - tarea: Conocimientos, habilidades en relación con la demanda de la tarea, Iniciativa, autonomía y reconocimiento, identificación de la persona con la tarea y la organización","PSICOSOCIAL",IF(F30="Jornada de trabajo: Pausas, Trabajo nocturno, rotación, horas extras y descansos","PSICOSOCIAL",IF(F30="Antrópicos (inundaciones, deslizamientos, incendios forestales, sequías, aludes)","FENÓMENO NATURAL",IF(F30="Geofísicos (terremotos, volcanes, subsidencias, colapsos, inestabilidad del terreno)","FENÓMENO NATURAL",IF(F30="Meteorológicos (huracanes, tornados, granizadas, tormenta eléctrica)","FENÓMENO NATURAL")))))))))))))))))))))))))))))))))))))))))))</f>
        <v>BIOMECÁNICO</v>
      </c>
      <c r="H30" s="6" t="s">
        <v>283</v>
      </c>
      <c r="I30" s="5"/>
      <c r="J30" s="5" t="s">
        <v>0</v>
      </c>
      <c r="K30" s="5" t="s">
        <v>0</v>
      </c>
      <c r="L30" s="5" t="s">
        <v>0</v>
      </c>
      <c r="M30" s="5"/>
      <c r="N30" s="5"/>
      <c r="O30" s="5" t="s">
        <v>0</v>
      </c>
      <c r="P30" s="5"/>
      <c r="Q30" s="153">
        <v>6</v>
      </c>
      <c r="R30" s="153">
        <v>4</v>
      </c>
      <c r="S30" s="45">
        <v>6</v>
      </c>
      <c r="T30" s="153">
        <f t="shared" si="19"/>
        <v>144</v>
      </c>
      <c r="U30" s="142" t="str">
        <f t="shared" si="20"/>
        <v>BAJO</v>
      </c>
      <c r="V30" s="142" t="str">
        <f t="shared" si="21"/>
        <v>ACEPTABLE</v>
      </c>
      <c r="W30" s="7" t="s">
        <v>131</v>
      </c>
      <c r="X30" s="7" t="s">
        <v>131</v>
      </c>
      <c r="Y30" s="7" t="s">
        <v>131</v>
      </c>
      <c r="Z30" s="6" t="s">
        <v>320</v>
      </c>
      <c r="AA30" s="7" t="s">
        <v>131</v>
      </c>
      <c r="AB30" s="6" t="s">
        <v>319</v>
      </c>
      <c r="AC30" s="153">
        <v>3</v>
      </c>
      <c r="AD30" s="153">
        <v>4</v>
      </c>
      <c r="AE30" s="45">
        <v>6</v>
      </c>
      <c r="AF30" s="153">
        <f t="shared" si="22"/>
        <v>72</v>
      </c>
      <c r="AG30" s="44" t="str">
        <f t="shared" ref="AG30" si="33">IF(AND(AF30&gt;=1,AF30&lt;=300),"BAJO",IF(AND(AF30&gt;=301,AF30&lt;=600),"MEDIO",IF(AND(AF30&gt;=601,AF30&lt;=1000),"ALTO")))</f>
        <v>BAJO</v>
      </c>
      <c r="AH30" s="44" t="str">
        <f t="shared" ref="AH30" si="34">IF(AG30= "BAJO","ACEPTABLE",IF(AG30="MEDIO","NO ACEPTABLE",IF(AG30="ALTO","NO ACEPTABLE")))</f>
        <v>ACEPTABLE</v>
      </c>
    </row>
    <row r="31" spans="1:48" ht="187.5" customHeight="1" thickBot="1" x14ac:dyDescent="0.25">
      <c r="A31" s="166"/>
      <c r="B31" s="166"/>
      <c r="C31" s="166"/>
      <c r="D31" s="166"/>
      <c r="E31" s="77" t="s">
        <v>122</v>
      </c>
      <c r="F31" s="76" t="s">
        <v>170</v>
      </c>
      <c r="G31" s="77" t="str">
        <f t="shared" ref="G31" si="35">IF(F31="Manipulación manual de cargas","BIOMECÁNICO",IF(F31="Movimientos repetitivos","BIOMECÁNICO",IF(F31="Esfuerzo","BIOMECÁNICO",IF(F31="Postura (prolongada mantenida, forzada,
antigravitacional)","BIOMECÁNICO",IF(F31="Mecánico (elementos o partes de máquinas, herramientas, equipos, piezas a trabajar, materiales proyectados sólidos o fluidos, superficies calientes)","CONDICIONES DE SEGURIDAD",IF(F31="Locativo (sistemas y medios de almacenamiento,  arrumes elevados sin estibas, muebles mal anclados en el piso o en la pared, almacenamientos inadecuados, condiciones de la estructura de trabajo)","CONDICIONES DE SEGURIDAD",IF(F31="Superficies de trabajo (irregulares, deslizantes, con diferencia del nivel, calientes)","CONDICIONES DE SEGURIDAD",IF(F31="Condiciones de orden y aseo, (caída de objetos, caída al mismo nivel o a un plano inferior, desorden en puestos de trabajo y bodegas)","CONDICIONES DE SEGURIDAD",IF(F31="Tecnológico (explosión, fuga, derrame de sustancias químicas, incendio)","CONDICIONES DE SEGURIDAD",IF(F31="Accidentes de tránsito - atropellamiento","CONDICIONES DE SEGURIDAD",IF(F31="Públicos (robos, atracos, asaltos, atentados, de orden público, etc.)","CONDICIONES DE SEGURIDAD",IF(F31="Eléctrico - (alta, media y baja tensión, estática por contacto indirecto)","CONDICIONES DE SEGURIDAD",IF(F31="Eléctrico - canalización inadecuada de cables eléctricos y de computo","CONDICIONES DE SEGURIDAD",IF(F31="Trabajo en alturas","CONDICIONES DE SEGURIDAD",IF(F31="Espacios confinados","CONDICIONES DE SEGURIDAD",IF(F31="Ruido de impacto, intermitente o continuo","FÍSICOS",IF(F31="Iluminación - luz visible por exceso o por deficiencia","FÍSICOS",IF(F31="Vibración cuerpo entero, segmentaria","FÍSICOS",IF(F31="Temperaturas extremas (calor y frío)","FÍSICOS",IF(F31="Ventilación (natural o artificial)","FÍSICOS",IF(F31="Presión admosférica (normal y ajustada)","FÍSICOS",IF(F31="Radiaciones ionizantes (rayos x, gama. beta y alfa)","FÍSICOS",IF(F31="Radiaciones no ionizantes (láser, ultravioleta, infrarroja, radiofrecuencia, microondas)","FÍSICOS",IF(F31="Gérmenes","BIOLÓGICOS",IF(F31="Parásitos","BIOLÓGICOS",IF(F31="Picaduras","BIOLÓGICOS",IF(F31="Mordeduras","BIOLÓGICOS",IF(F31="Fluidos o excrementos","BIOLÓGICOS",IF(F31="Polvos orgánicos inorgánicos","QUÍMICOS",IF(F31="Fibras","QUÍMICOS",IF(F31="Líquidos (nieblas y rocíos)","QUÍMICOS",IF(F31="Gases y vapores","QUÍMICOS",IF(F31="Humos metálicos, no metálicos","QUÍMICOS",IF(F31="Material particulado","QUÍMICOS",IF(F31="Gestión organizacional: Estilo de mando, pago, contratación, participación, inducción y capacitación, bienestar social, evaluación del desempeño y manejo de cambios","PSICOSOCIAL",IF(F31="Características de la organización del trabajo: Comunicación, tecnología, organización del trabajo y demandas cualitativas y cuantitativas de la labor","PSICOSOCIAL",IF(F31="Características del grupo social de trabajo: Relaciones, cohesión, calidad de interacciones y trabajo en equipo","PSICOSOCIAL",IF(F31="Condiciones de la tarea: Carga mental, contenido de la tarea, demandas emocionales, sistemas de control, definición de roles y monotonía","PSICOSOCIAL",IF(F31="Interface persona - tarea: Conocimientos, habilidades en relación con la demanda de la tarea, Iniciativa, autonomía y reconocimiento, identificación de la persona con la tarea y la organización","PSICOSOCIAL",IF(F31="Jornada de trabajo: Pausas, Trabajo nocturno, rotación, horas extras y descansos","PSICOSOCIAL",IF(F31="Antrópicos (inundaciones, deslizamientos, incendios forestales, sequías, aludes)","FENÓMENO NATURAL",IF(F31="Geofísicos (terremotos, volcanes, subsidencias, colapsos, inestabilidad del terreno)","FENÓMENO NATURAL",IF(F31="Meteorológicos (huracanes, tornados, granizadas, tormenta eléctrica)","FENÓMENO NATURAL")))))))))))))))))))))))))))))))))))))))))))</f>
        <v>BIOMECÁNICO</v>
      </c>
      <c r="H31" s="6" t="s">
        <v>284</v>
      </c>
      <c r="I31" s="5"/>
      <c r="J31" s="5" t="s">
        <v>0</v>
      </c>
      <c r="K31" s="5" t="s">
        <v>0</v>
      </c>
      <c r="L31" s="5" t="s">
        <v>0</v>
      </c>
      <c r="M31" s="5"/>
      <c r="N31" s="5"/>
      <c r="O31" s="5" t="s">
        <v>0</v>
      </c>
      <c r="P31" s="5"/>
      <c r="Q31" s="152">
        <v>6</v>
      </c>
      <c r="R31" s="152">
        <v>4</v>
      </c>
      <c r="S31" s="45">
        <v>6</v>
      </c>
      <c r="T31" s="152">
        <f t="shared" ref="T31" si="36">(Q31*R31*S31)</f>
        <v>144</v>
      </c>
      <c r="U31" s="44" t="str">
        <f t="shared" ref="U31" si="37">IF(AND(T31&gt;=1,T31&lt;=300),"BAJO",IF(AND(T31&gt;=301,T31&lt;=600),"MEDIO",IF(AND(T31&gt;=601,T31&lt;=1000),"ALTO")))</f>
        <v>BAJO</v>
      </c>
      <c r="V31" s="44" t="str">
        <f t="shared" ref="V31" si="38">IF(U31= "BAJO","ACEPTABLE",IF(U31="MEDIO","NO ACEPTABLE",IF(U31="ALTO","NO ACEPTABLE")))</f>
        <v>ACEPTABLE</v>
      </c>
      <c r="W31" s="7" t="s">
        <v>131</v>
      </c>
      <c r="X31" s="7" t="s">
        <v>131</v>
      </c>
      <c r="Y31" s="7" t="s">
        <v>131</v>
      </c>
      <c r="Z31" s="6" t="s">
        <v>321</v>
      </c>
      <c r="AA31" s="7" t="s">
        <v>131</v>
      </c>
      <c r="AB31" s="6" t="s">
        <v>322</v>
      </c>
      <c r="AC31" s="152">
        <v>3</v>
      </c>
      <c r="AD31" s="152">
        <v>4</v>
      </c>
      <c r="AE31" s="45">
        <v>6</v>
      </c>
      <c r="AF31" s="152">
        <f t="shared" ref="AF31" si="39">(AC31*AD31*AE31)</f>
        <v>72</v>
      </c>
      <c r="AG31" s="44" t="str">
        <f t="shared" ref="AG31" si="40">IF(AND(AF31&gt;=1,AF31&lt;=300),"BAJO",IF(AND(AF31&gt;=301,AF31&lt;=600),"MEDIO",IF(AND(AF31&gt;=601,AF31&lt;=1000),"ALTO")))</f>
        <v>BAJO</v>
      </c>
      <c r="AH31" s="44" t="str">
        <f t="shared" ref="AH31" si="41">IF(AG31= "BAJO","ACEPTABLE",IF(AG31="MEDIO","NO ACEPTABLE",IF(AG31="ALTO","NO ACEPTABLE")))</f>
        <v>ACEPTABLE</v>
      </c>
    </row>
    <row r="32" spans="1:48" ht="176.25" customHeight="1" thickBot="1" x14ac:dyDescent="0.25">
      <c r="A32" s="166"/>
      <c r="B32" s="166"/>
      <c r="C32" s="166"/>
      <c r="D32" s="166"/>
      <c r="E32" s="92" t="s">
        <v>122</v>
      </c>
      <c r="F32" s="93" t="s">
        <v>170</v>
      </c>
      <c r="G32" s="92" t="str">
        <f t="shared" si="18"/>
        <v>BIOMECÁNICO</v>
      </c>
      <c r="H32" s="94" t="s">
        <v>265</v>
      </c>
      <c r="I32" s="95"/>
      <c r="J32" s="95" t="s">
        <v>0</v>
      </c>
      <c r="K32" s="95" t="s">
        <v>0</v>
      </c>
      <c r="L32" s="95" t="s">
        <v>0</v>
      </c>
      <c r="M32" s="95"/>
      <c r="N32" s="95"/>
      <c r="O32" s="95"/>
      <c r="P32" s="95"/>
      <c r="Q32" s="96">
        <v>6</v>
      </c>
      <c r="R32" s="96">
        <v>4</v>
      </c>
      <c r="S32" s="97">
        <v>6</v>
      </c>
      <c r="T32" s="108">
        <f t="shared" si="19"/>
        <v>144</v>
      </c>
      <c r="U32" s="109" t="str">
        <f t="shared" si="20"/>
        <v>BAJO</v>
      </c>
      <c r="V32" s="109" t="str">
        <f t="shared" si="21"/>
        <v>ACEPTABLE</v>
      </c>
      <c r="W32" s="99" t="s">
        <v>131</v>
      </c>
      <c r="X32" s="99" t="s">
        <v>131</v>
      </c>
      <c r="Y32" s="99" t="s">
        <v>131</v>
      </c>
      <c r="Z32" s="94" t="s">
        <v>383</v>
      </c>
      <c r="AA32" s="99" t="s">
        <v>276</v>
      </c>
      <c r="AB32" s="6" t="s">
        <v>323</v>
      </c>
      <c r="AC32" s="96">
        <v>3</v>
      </c>
      <c r="AD32" s="96">
        <v>4</v>
      </c>
      <c r="AE32" s="97">
        <v>6</v>
      </c>
      <c r="AF32" s="108">
        <f t="shared" si="22"/>
        <v>72</v>
      </c>
      <c r="AG32" s="109" t="str">
        <f t="shared" si="23"/>
        <v>BAJO</v>
      </c>
      <c r="AH32" s="109" t="str">
        <f t="shared" si="24"/>
        <v>ACEPTABLE</v>
      </c>
    </row>
    <row r="33" spans="1:48" ht="224.25" customHeight="1" thickBot="1" x14ac:dyDescent="0.25">
      <c r="A33" s="166"/>
      <c r="B33" s="166"/>
      <c r="C33" s="166"/>
      <c r="D33" s="166"/>
      <c r="E33" s="92" t="s">
        <v>122</v>
      </c>
      <c r="F33" s="93" t="s">
        <v>129</v>
      </c>
      <c r="G33" s="92" t="str">
        <f t="shared" si="18"/>
        <v>BIOMECÁNICO</v>
      </c>
      <c r="H33" s="94" t="s">
        <v>324</v>
      </c>
      <c r="I33" s="95"/>
      <c r="J33" s="95" t="s">
        <v>0</v>
      </c>
      <c r="K33" s="95" t="s">
        <v>0</v>
      </c>
      <c r="L33" s="95" t="s">
        <v>0</v>
      </c>
      <c r="M33" s="95"/>
      <c r="N33" s="95"/>
      <c r="O33" s="95"/>
      <c r="P33" s="95"/>
      <c r="Q33" s="96">
        <v>6</v>
      </c>
      <c r="R33" s="96">
        <v>1</v>
      </c>
      <c r="S33" s="97">
        <v>3</v>
      </c>
      <c r="T33" s="108">
        <f t="shared" si="19"/>
        <v>18</v>
      </c>
      <c r="U33" s="109" t="str">
        <f t="shared" si="20"/>
        <v>BAJO</v>
      </c>
      <c r="V33" s="109" t="str">
        <f t="shared" si="21"/>
        <v>ACEPTABLE</v>
      </c>
      <c r="W33" s="99" t="s">
        <v>131</v>
      </c>
      <c r="X33" s="99" t="s">
        <v>131</v>
      </c>
      <c r="Y33" s="94" t="s">
        <v>326</v>
      </c>
      <c r="Z33" s="94" t="s">
        <v>328</v>
      </c>
      <c r="AA33" s="99" t="s">
        <v>131</v>
      </c>
      <c r="AB33" s="6" t="s">
        <v>327</v>
      </c>
      <c r="AC33" s="96">
        <v>3</v>
      </c>
      <c r="AD33" s="96">
        <v>1</v>
      </c>
      <c r="AE33" s="97">
        <v>3</v>
      </c>
      <c r="AF33" s="108">
        <f t="shared" si="22"/>
        <v>9</v>
      </c>
      <c r="AG33" s="109" t="str">
        <f t="shared" si="23"/>
        <v>BAJO</v>
      </c>
      <c r="AH33" s="109" t="str">
        <f t="shared" si="24"/>
        <v>ACEPTABLE</v>
      </c>
    </row>
    <row r="34" spans="1:48" ht="204.75" customHeight="1" x14ac:dyDescent="0.2">
      <c r="A34" s="166"/>
      <c r="B34" s="166"/>
      <c r="C34" s="166"/>
      <c r="D34" s="166"/>
      <c r="E34" s="92" t="s">
        <v>122</v>
      </c>
      <c r="F34" s="93" t="s">
        <v>129</v>
      </c>
      <c r="G34" s="92" t="str">
        <f t="shared" ref="G34" si="42">IF(F34="Manipulación manual de cargas","BIOMECÁNICO",IF(F34="Movimientos repetitivos","BIOMECÁNICO",IF(F34="Esfuerzo","BIOMECÁNICO",IF(F34="Postura (prolongada mantenida, forzada,
antigravitacional)","BIOMECÁNICO",IF(F34="Mecánico (elementos o partes de máquinas, herramientas, equipos, piezas a trabajar, materiales proyectados sólidos o fluidos, superficies calientes)","CONDICIONES DE SEGURIDAD",IF(F34="Locativo (sistemas y medios de almacenamiento,  arrumes elevados sin estibas, muebles mal anclados en el piso o en la pared, almacenamientos inadecuados, condiciones de la estructura de trabajo)","CONDICIONES DE SEGURIDAD",IF(F34="Superficies de trabajo (irregulares, deslizantes, con diferencia del nivel, calientes)","CONDICIONES DE SEGURIDAD",IF(F34="Condiciones de orden y aseo, (caída de objetos, caída al mismo nivel o a un plano inferior, desorden en puestos de trabajo y bodegas)","CONDICIONES DE SEGURIDAD",IF(F34="Tecnológico (explosión, fuga, derrame de sustancias químicas, incendio)","CONDICIONES DE SEGURIDAD",IF(F34="Accidentes de tránsito - atropellamiento","CONDICIONES DE SEGURIDAD",IF(F34="Públicos (robos, atracos, asaltos, atentados, de orden público, etc.)","CONDICIONES DE SEGURIDAD",IF(F34="Eléctrico - (alta, media y baja tensión, estática por contacto indirecto)","CONDICIONES DE SEGURIDAD",IF(F34="Eléctrico - canalización inadecuada de cables eléctricos y de computo","CONDICIONES DE SEGURIDAD",IF(F34="Trabajo en alturas","CONDICIONES DE SEGURIDAD",IF(F34="Espacios confinados","CONDICIONES DE SEGURIDAD",IF(F34="Ruido de impacto, intermitente o continuo","FÍSICOS",IF(F34="Iluminación - luz visible por exceso o por deficiencia","FÍSICOS",IF(F34="Vibración cuerpo entero, segmentaria","FÍSICOS",IF(F34="Temperaturas extremas (calor y frío)","FÍSICOS",IF(F34="Ventilación (natural o artificial)","FÍSICOS",IF(F34="Presión admosférica (normal y ajustada)","FÍSICOS",IF(F34="Radiaciones ionizantes (rayos x, gama. beta y alfa)","FÍSICOS",IF(F34="Radiaciones no ionizantes (láser, ultravioleta, infrarroja, radiofrecuencia, microondas)","FÍSICOS",IF(F34="Gérmenes","BIOLÓGICOS",IF(F34="Parásitos","BIOLÓGICOS",IF(F34="Picaduras","BIOLÓGICOS",IF(F34="Mordeduras","BIOLÓGICOS",IF(F34="Fluidos o excrementos","BIOLÓGICOS",IF(F34="Polvos orgánicos inorgánicos","QUÍMICOS",IF(F34="Fibras","QUÍMICOS",IF(F34="Líquidos (nieblas y rocíos)","QUÍMICOS",IF(F34="Gases y vapores","QUÍMICOS",IF(F34="Humos metálicos, no metálicos","QUÍMICOS",IF(F34="Material particulado","QUÍMICOS",IF(F34="Gestión organizacional: Estilo de mando, pago, contratación, participación, inducción y capacitación, bienestar social, evaluación del desempeño y manejo de cambios","PSICOSOCIAL",IF(F34="Características de la organización del trabajo: Comunicación, tecnología, organización del trabajo y demandas cualitativas y cuantitativas de la labor","PSICOSOCIAL",IF(F34="Características del grupo social de trabajo: Relaciones, cohesión, calidad de interacciones y trabajo en equipo","PSICOSOCIAL",IF(F34="Condiciones de la tarea: Carga mental, contenido de la tarea, demandas emocionales, sistemas de control, definición de roles y monotonía","PSICOSOCIAL",IF(F34="Interface persona - tarea: Conocimientos, habilidades en relación con la demanda de la tarea, Iniciativa, autonomía y reconocimiento, identificación de la persona con la tarea y la organización","PSICOSOCIAL",IF(F34="Jornada de trabajo: Pausas, Trabajo nocturno, rotación, horas extras y descansos","PSICOSOCIAL",IF(F34="Antrópicos (inundaciones, deslizamientos, incendios forestales, sequías, aludes)","FENÓMENO NATURAL",IF(F34="Geofísicos (terremotos, volcanes, subsidencias, colapsos, inestabilidad del terreno)","FENÓMENO NATURAL",IF(F34="Meteorológicos (huracanes, tornados, granizadas, tormenta eléctrica)","FENÓMENO NATURAL")))))))))))))))))))))))))))))))))))))))))))</f>
        <v>BIOMECÁNICO</v>
      </c>
      <c r="H34" s="94" t="s">
        <v>282</v>
      </c>
      <c r="I34" s="95"/>
      <c r="J34" s="95" t="s">
        <v>0</v>
      </c>
      <c r="K34" s="95" t="s">
        <v>0</v>
      </c>
      <c r="L34" s="95" t="s">
        <v>0</v>
      </c>
      <c r="M34" s="95"/>
      <c r="N34" s="95"/>
      <c r="O34" s="95"/>
      <c r="P34" s="95"/>
      <c r="Q34" s="96">
        <v>6</v>
      </c>
      <c r="R34" s="96">
        <v>1</v>
      </c>
      <c r="S34" s="97">
        <v>1</v>
      </c>
      <c r="T34" s="108">
        <f t="shared" si="19"/>
        <v>6</v>
      </c>
      <c r="U34" s="156" t="str">
        <f t="shared" si="20"/>
        <v>BAJO</v>
      </c>
      <c r="V34" s="156" t="str">
        <f t="shared" si="21"/>
        <v>ACEPTABLE</v>
      </c>
      <c r="W34" s="99" t="s">
        <v>131</v>
      </c>
      <c r="X34" s="99" t="s">
        <v>131</v>
      </c>
      <c r="Y34" s="99" t="s">
        <v>131</v>
      </c>
      <c r="Z34" s="94" t="s">
        <v>329</v>
      </c>
      <c r="AA34" s="99" t="s">
        <v>131</v>
      </c>
      <c r="AB34" s="6" t="s">
        <v>325</v>
      </c>
      <c r="AC34" s="96">
        <v>3</v>
      </c>
      <c r="AD34" s="96">
        <v>1</v>
      </c>
      <c r="AE34" s="97">
        <v>1</v>
      </c>
      <c r="AF34" s="108">
        <f t="shared" si="22"/>
        <v>3</v>
      </c>
      <c r="AG34" s="109" t="str">
        <f t="shared" ref="AG34" si="43">IF(AND(AF34&gt;=1,AF34&lt;=300),"BAJO",IF(AND(AF34&gt;=301,AF34&lt;=600),"MEDIO",IF(AND(AF34&gt;=601,AF34&lt;=1000),"ALTO")))</f>
        <v>BAJO</v>
      </c>
      <c r="AH34" s="109" t="str">
        <f t="shared" ref="AH34" si="44">IF(AG34= "BAJO","ACEPTABLE",IF(AG34="MEDIO","NO ACEPTABLE",IF(AG34="ALTO","NO ACEPTABLE")))</f>
        <v>ACEPTABLE</v>
      </c>
    </row>
    <row r="35" spans="1:48" s="127" customFormat="1" ht="201" customHeight="1" x14ac:dyDescent="0.2">
      <c r="A35" s="166"/>
      <c r="B35" s="166"/>
      <c r="C35" s="166"/>
      <c r="D35" s="166"/>
      <c r="E35" s="77" t="s">
        <v>122</v>
      </c>
      <c r="F35" s="76" t="s">
        <v>183</v>
      </c>
      <c r="G35" s="77" t="s">
        <v>81</v>
      </c>
      <c r="H35" s="133" t="s">
        <v>397</v>
      </c>
      <c r="I35" s="124"/>
      <c r="J35" s="124" t="s">
        <v>0</v>
      </c>
      <c r="K35" s="124" t="s">
        <v>0</v>
      </c>
      <c r="L35" s="124" t="s">
        <v>0</v>
      </c>
      <c r="M35" s="124"/>
      <c r="N35" s="124"/>
      <c r="O35" s="124" t="s">
        <v>0</v>
      </c>
      <c r="P35" s="124"/>
      <c r="Q35" s="125">
        <v>6</v>
      </c>
      <c r="R35" s="125">
        <v>4</v>
      </c>
      <c r="S35" s="126">
        <v>6</v>
      </c>
      <c r="T35" s="125">
        <f t="shared" si="19"/>
        <v>144</v>
      </c>
      <c r="U35" s="44" t="str">
        <f t="shared" si="20"/>
        <v>BAJO</v>
      </c>
      <c r="V35" s="44" t="str">
        <f t="shared" si="21"/>
        <v>ACEPTABLE</v>
      </c>
      <c r="W35" s="77" t="s">
        <v>131</v>
      </c>
      <c r="X35" s="77" t="s">
        <v>131</v>
      </c>
      <c r="Y35" s="7" t="s">
        <v>131</v>
      </c>
      <c r="Z35" s="76" t="s">
        <v>398</v>
      </c>
      <c r="AA35" s="76" t="s">
        <v>331</v>
      </c>
      <c r="AB35" s="76" t="s">
        <v>330</v>
      </c>
      <c r="AC35" s="125">
        <v>3</v>
      </c>
      <c r="AD35" s="125">
        <v>4</v>
      </c>
      <c r="AE35" s="126">
        <v>6</v>
      </c>
      <c r="AF35" s="125">
        <f t="shared" si="22"/>
        <v>72</v>
      </c>
      <c r="AG35" s="44" t="str">
        <f t="shared" si="23"/>
        <v>BAJO</v>
      </c>
      <c r="AH35" s="44" t="str">
        <f t="shared" si="24"/>
        <v>ACEPTABLE</v>
      </c>
      <c r="AJ35" s="128"/>
      <c r="AK35" s="128"/>
      <c r="AL35" s="128"/>
      <c r="AM35" s="128"/>
      <c r="AN35" s="128"/>
      <c r="AO35" s="128"/>
      <c r="AP35" s="128"/>
      <c r="AQ35" s="128"/>
      <c r="AR35" s="128"/>
      <c r="AS35" s="128"/>
      <c r="AT35" s="128"/>
      <c r="AU35" s="128"/>
      <c r="AV35" s="128"/>
    </row>
    <row r="36" spans="1:48" ht="323.25" customHeight="1" x14ac:dyDescent="0.2">
      <c r="A36" s="166"/>
      <c r="B36" s="166"/>
      <c r="C36" s="166"/>
      <c r="D36" s="166"/>
      <c r="E36" s="77" t="s">
        <v>122</v>
      </c>
      <c r="F36" s="76" t="s">
        <v>179</v>
      </c>
      <c r="G36" s="77" t="str">
        <f t="shared" ref="G36:G49" si="45">IF(F36="Manipulación manual de cargas","BIOMECÁNICO",IF(F36="Movimientos repetitivos","BIOMECÁNICO",IF(F36="Esfuerzo","BIOMECÁNICO",IF(F36="Postura (prolongada mantenida, forzada,
antigravitacional)","BIOMECÁNICO",IF(F36="Mecánico (elementos o partes de máquinas, herramientas, equipos, piezas a trabajar, materiales proyectados sólidos o fluidos, superficies calientes)","CONDICIONES DE SEGURIDAD",IF(F36="Locativo (sistemas y medios de almacenamiento,  arrumes elevados sin estibas, muebles mal anclados en el piso o en la pared, almacenamientos inadecuados, condiciones de la estructura de trabajo)","CONDICIONES DE SEGURIDAD",IF(F36="Superficies de trabajo (irregulares, deslizantes, con diferencia del nivel, calientes)","CONDICIONES DE SEGURIDAD",IF(F36="Condiciones de orden y aseo, (caída de objetos, caída al mismo nivel o a un plano inferior, desorden en puestos de trabajo y bodegas)","CONDICIONES DE SEGURIDAD",IF(F36="Tecnológico (explosión, fuga, derrame de sustancias químicas, incendio)","CONDICIONES DE SEGURIDAD",IF(F36="Accidentes de tránsito - atropellamiento","CONDICIONES DE SEGURIDAD",IF(F36="Públicos (robos, atracos, asaltos, atentados, de orden público, etc.)","CONDICIONES DE SEGURIDAD",IF(F36="Eléctrico - (alta, media y baja tensión, estática por contacto indirecto)","CONDICIONES DE SEGURIDAD",IF(F36="Eléctrico - canalización inadecuada de cables eléctricos y de computo","CONDICIONES DE SEGURIDAD",IF(F36="Trabajo en alturas","CONDICIONES DE SEGURIDAD",IF(F36="Espacios confinados","CONDICIONES DE SEGURIDAD",IF(F36="Ruido de impacto, intermitente o continuo","FÍSICOS",IF(F36="Iluminación - luz visible por exceso o por deficiencia","FÍSICOS",IF(F36="Vibración cuerpo entero, segmentaria","FÍSICOS",IF(F36="Temperaturas extremas (calor y frío)","FÍSICOS",IF(F36="Ventilación (natural o artificial)","FÍSICOS",IF(F36="Presión admosférica (normal y ajustada)","FÍSICOS",IF(F36="Radiaciones ionizantes (rayos x, gama. beta y alfa)","FÍSICOS",IF(F36="Radiaciones no ionizantes (láser, ultravioleta, infrarroja, radiofrecuencia, microondas)","FÍSICOS",IF(F36="Gérmenes","BIOLÓGICOS",IF(F36="Parásitos","BIOLÓGICOS",IF(F36="Picaduras","BIOLÓGICOS",IF(F36="Mordeduras","BIOLÓGICOS",IF(F36="Fluidos o excrementos","BIOLÓGICOS",IF(F36="Polvos orgánicos inorgánicos","QUÍMICOS",IF(F36="Fibras","QUÍMICOS",IF(F36="Líquidos (nieblas y rocíos)","QUÍMICOS",IF(F36="Gases y vapores","QUÍMICOS",IF(F36="Humos metálicos, no metálicos","QUÍMICOS",IF(F36="Material particulado","QUÍMICOS",IF(F36="Gestión organizacional: Estilo de mando, pago, contratación, participación, inducción y capacitación, bienestar social, evaluación del desempeño y manejo de cambios","PSICOSOCIAL",IF(F36="Características de la organización del trabajo: Comunicación, tecnología, organización del trabajo y demandas cualitativas y cuantitativas de la labor","PSICOSOCIAL",IF(F36="Características del grupo social de trabajo: Relaciones, cohesión, calidad de interacciones y trabajo en equipo","PSICOSOCIAL",IF(F36="Condiciones de la tarea: Carga mental, contenido de la tarea, demandas emocionales, sistemas de control, definición de roles y monotonía","PSICOSOCIAL",IF(F36="Interface persona - tarea: Conocimientos, habilidades en relación con la demanda de la tarea, Iniciativa, autonomía y reconocimiento, identificación de la persona con la tarea y la organización","PSICOSOCIAL",IF(F36="Jornada de trabajo: Pausas, Trabajo nocturno, rotación, horas extras y descansos","PSICOSOCIAL",IF(F36="Antrópicos (inundaciones, deslizamientos, incendios forestales, sequías, aludes)","FENÓMENO NATURAL",IF(F36="Geofísicos (terremotos, volcanes, subsidencias, colapsos, inestabilidad del terreno)","FENÓMENO NATURAL",IF(F36="Meteorológicos (huracanes, tornados, granizadas, tormenta eléctrica)","FENÓMENO NATURAL")))))))))))))))))))))))))))))))))))))))))))</f>
        <v>CONDICIONES DE SEGURIDAD</v>
      </c>
      <c r="H36" s="6" t="s">
        <v>406</v>
      </c>
      <c r="I36" s="5"/>
      <c r="J36" s="5" t="s">
        <v>0</v>
      </c>
      <c r="K36" s="5" t="s">
        <v>0</v>
      </c>
      <c r="L36" s="5" t="s">
        <v>0</v>
      </c>
      <c r="M36" s="5"/>
      <c r="N36" s="5"/>
      <c r="O36" s="5"/>
      <c r="P36" s="5"/>
      <c r="Q36" s="134">
        <v>6</v>
      </c>
      <c r="R36" s="134">
        <v>4</v>
      </c>
      <c r="S36" s="45">
        <v>10</v>
      </c>
      <c r="T36" s="134">
        <f>(Q36*R36*S36)</f>
        <v>240</v>
      </c>
      <c r="U36" s="44" t="str">
        <f>IF(AND(T36&gt;=1,T36&lt;=300),"BAJO",IF(AND(T36&gt;=301,T36&lt;=600),"MEDIO",IF(AND(T36&gt;=601,T36&lt;=1000),"ALTO")))</f>
        <v>BAJO</v>
      </c>
      <c r="V36" s="44" t="str">
        <f>IF(U36= "BAJO","ACEPTABLE",IF(U36="MEDIO","NO ACEPTABLE",IF(U36="ALTO","NO ACEPTABLE")))</f>
        <v>ACEPTABLE</v>
      </c>
      <c r="W36" s="6" t="s">
        <v>226</v>
      </c>
      <c r="X36" s="7" t="s">
        <v>131</v>
      </c>
      <c r="Y36" s="6" t="s">
        <v>399</v>
      </c>
      <c r="Z36" s="6" t="s">
        <v>400</v>
      </c>
      <c r="AA36" s="77" t="s">
        <v>131</v>
      </c>
      <c r="AB36" s="6" t="s">
        <v>339</v>
      </c>
      <c r="AC36" s="134">
        <v>3</v>
      </c>
      <c r="AD36" s="134">
        <v>4</v>
      </c>
      <c r="AE36" s="45">
        <v>10</v>
      </c>
      <c r="AF36" s="134">
        <f>(AC36*AD36*AE36)</f>
        <v>120</v>
      </c>
      <c r="AG36" s="44" t="str">
        <f>IF(AND(AF36&gt;=1,AF36&lt;=300),"BAJO",IF(AND(AF36&gt;=301,AF36&lt;=600),"MEDIO",IF(AND(AF36&gt;=601,AF36&lt;=1000),"ALTO")))</f>
        <v>BAJO</v>
      </c>
      <c r="AH36" s="44" t="str">
        <f>IF(AG36= "BAJO","ACEPTABLE",IF(AG36="MEDIO","NO ACEPTABLE",IF(AG36="ALTO","NO ACEPTABLE")))</f>
        <v>ACEPTABLE</v>
      </c>
    </row>
    <row r="37" spans="1:48" ht="246" customHeight="1" x14ac:dyDescent="0.2">
      <c r="A37" s="166"/>
      <c r="B37" s="166"/>
      <c r="C37" s="166"/>
      <c r="D37" s="166"/>
      <c r="E37" s="77" t="s">
        <v>122</v>
      </c>
      <c r="F37" s="76" t="s">
        <v>178</v>
      </c>
      <c r="G37" s="77" t="str">
        <f t="shared" si="45"/>
        <v>CONDICIONES DE SEGURIDAD</v>
      </c>
      <c r="H37" s="6" t="s">
        <v>401</v>
      </c>
      <c r="I37" s="5" t="s">
        <v>0</v>
      </c>
      <c r="J37" s="5" t="s">
        <v>0</v>
      </c>
      <c r="K37" s="5" t="s">
        <v>0</v>
      </c>
      <c r="L37" s="5" t="s">
        <v>0</v>
      </c>
      <c r="M37" s="5"/>
      <c r="N37" s="5"/>
      <c r="O37" s="5"/>
      <c r="P37" s="5"/>
      <c r="Q37" s="122">
        <v>6</v>
      </c>
      <c r="R37" s="122">
        <v>4</v>
      </c>
      <c r="S37" s="45">
        <v>10</v>
      </c>
      <c r="T37" s="122">
        <f t="shared" si="19"/>
        <v>240</v>
      </c>
      <c r="U37" s="44" t="str">
        <f t="shared" si="20"/>
        <v>BAJO</v>
      </c>
      <c r="V37" s="44" t="str">
        <f t="shared" si="21"/>
        <v>ACEPTABLE</v>
      </c>
      <c r="W37" s="6" t="s">
        <v>226</v>
      </c>
      <c r="X37" s="7" t="s">
        <v>131</v>
      </c>
      <c r="Y37" s="7" t="s">
        <v>131</v>
      </c>
      <c r="Z37" s="6" t="s">
        <v>338</v>
      </c>
      <c r="AA37" s="77" t="s">
        <v>131</v>
      </c>
      <c r="AB37" s="6" t="s">
        <v>332</v>
      </c>
      <c r="AC37" s="122">
        <v>3</v>
      </c>
      <c r="AD37" s="122">
        <v>4</v>
      </c>
      <c r="AE37" s="45">
        <v>10</v>
      </c>
      <c r="AF37" s="122">
        <f t="shared" si="22"/>
        <v>120</v>
      </c>
      <c r="AG37" s="44" t="str">
        <f t="shared" si="23"/>
        <v>BAJO</v>
      </c>
      <c r="AH37" s="44" t="str">
        <f t="shared" si="24"/>
        <v>ACEPTABLE</v>
      </c>
    </row>
    <row r="38" spans="1:48" ht="216.75" customHeight="1" x14ac:dyDescent="0.2">
      <c r="A38" s="166"/>
      <c r="B38" s="166"/>
      <c r="C38" s="166"/>
      <c r="D38" s="166"/>
      <c r="E38" s="77" t="s">
        <v>122</v>
      </c>
      <c r="F38" s="76" t="s">
        <v>180</v>
      </c>
      <c r="G38" s="77" t="str">
        <f t="shared" si="45"/>
        <v>CONDICIONES DE SEGURIDAD</v>
      </c>
      <c r="H38" s="6" t="s">
        <v>280</v>
      </c>
      <c r="I38" s="5" t="s">
        <v>0</v>
      </c>
      <c r="J38" s="5" t="s">
        <v>0</v>
      </c>
      <c r="K38" s="5" t="s">
        <v>0</v>
      </c>
      <c r="L38" s="5"/>
      <c r="M38" s="5" t="s">
        <v>0</v>
      </c>
      <c r="N38" s="5"/>
      <c r="O38" s="5"/>
      <c r="P38" s="5"/>
      <c r="Q38" s="122">
        <v>6</v>
      </c>
      <c r="R38" s="122">
        <v>4</v>
      </c>
      <c r="S38" s="45">
        <v>3</v>
      </c>
      <c r="T38" s="122">
        <f t="shared" si="19"/>
        <v>72</v>
      </c>
      <c r="U38" s="44" t="str">
        <f t="shared" si="20"/>
        <v>BAJO</v>
      </c>
      <c r="V38" s="44" t="str">
        <f t="shared" si="21"/>
        <v>ACEPTABLE</v>
      </c>
      <c r="W38" s="76" t="s">
        <v>225</v>
      </c>
      <c r="X38" s="7" t="s">
        <v>131</v>
      </c>
      <c r="Y38" s="7" t="s">
        <v>131</v>
      </c>
      <c r="Z38" s="6" t="s">
        <v>333</v>
      </c>
      <c r="AA38" s="77" t="s">
        <v>131</v>
      </c>
      <c r="AB38" s="6" t="s">
        <v>334</v>
      </c>
      <c r="AC38" s="122">
        <v>3</v>
      </c>
      <c r="AD38" s="122">
        <v>4</v>
      </c>
      <c r="AE38" s="45">
        <v>3</v>
      </c>
      <c r="AF38" s="122">
        <f t="shared" si="22"/>
        <v>36</v>
      </c>
      <c r="AG38" s="44" t="str">
        <f t="shared" si="23"/>
        <v>BAJO</v>
      </c>
      <c r="AH38" s="44" t="str">
        <f t="shared" si="24"/>
        <v>ACEPTABLE</v>
      </c>
    </row>
    <row r="39" spans="1:48" ht="182.25" customHeight="1" x14ac:dyDescent="0.2">
      <c r="A39" s="166"/>
      <c r="B39" s="166"/>
      <c r="C39" s="166"/>
      <c r="D39" s="166"/>
      <c r="E39" s="77" t="s">
        <v>122</v>
      </c>
      <c r="F39" s="76" t="s">
        <v>180</v>
      </c>
      <c r="G39" s="77" t="str">
        <f t="shared" ref="G39" si="46">IF(F39="Manipulación manual de cargas","BIOMECÁNICO",IF(F39="Movimientos repetitivos","BIOMECÁNICO",IF(F39="Esfuerzo","BIOMECÁNICO",IF(F39="Postura (prolongada mantenida, forzada,
antigravitacional)","BIOMECÁNICO",IF(F39="Mecánico (elementos o partes de máquinas, herramientas, equipos, piezas a trabajar, materiales proyectados sólidos o fluidos, superficies calientes)","CONDICIONES DE SEGURIDAD",IF(F39="Locativo (sistemas y medios de almacenamiento,  arrumes elevados sin estibas, muebles mal anclados en el piso o en la pared, almacenamientos inadecuados, condiciones de la estructura de trabajo)","CONDICIONES DE SEGURIDAD",IF(F39="Superficies de trabajo (irregulares, deslizantes, con diferencia del nivel, calientes)","CONDICIONES DE SEGURIDAD",IF(F39="Condiciones de orden y aseo, (caída de objetos, caída al mismo nivel o a un plano inferior, desorden en puestos de trabajo y bodegas)","CONDICIONES DE SEGURIDAD",IF(F39="Tecnológico (explosión, fuga, derrame de sustancias químicas, incendio)","CONDICIONES DE SEGURIDAD",IF(F39="Accidentes de tránsito - atropellamiento","CONDICIONES DE SEGURIDAD",IF(F39="Públicos (robos, atracos, asaltos, atentados, de orden público, etc.)","CONDICIONES DE SEGURIDAD",IF(F39="Eléctrico - (alta, media y baja tensión, estática por contacto indirecto)","CONDICIONES DE SEGURIDAD",IF(F39="Eléctrico - canalización inadecuada de cables eléctricos y de computo","CONDICIONES DE SEGURIDAD",IF(F39="Trabajo en alturas","CONDICIONES DE SEGURIDAD",IF(F39="Espacios confinados","CONDICIONES DE SEGURIDAD",IF(F39="Ruido de impacto, intermitente o continuo","FÍSICOS",IF(F39="Iluminación - luz visible por exceso o por deficiencia","FÍSICOS",IF(F39="Vibración cuerpo entero, segmentaria","FÍSICOS",IF(F39="Temperaturas extremas (calor y frío)","FÍSICOS",IF(F39="Ventilación (natural o artificial)","FÍSICOS",IF(F39="Presión admosférica (normal y ajustada)","FÍSICOS",IF(F39="Radiaciones ionizantes (rayos x, gama. beta y alfa)","FÍSICOS",IF(F39="Radiaciones no ionizantes (láser, ultravioleta, infrarroja, radiofrecuencia, microondas)","FÍSICOS",IF(F39="Gérmenes","BIOLÓGICOS",IF(F39="Parásitos","BIOLÓGICOS",IF(F39="Picaduras","BIOLÓGICOS",IF(F39="Mordeduras","BIOLÓGICOS",IF(F39="Fluidos o excrementos","BIOLÓGICOS",IF(F39="Polvos orgánicos inorgánicos","QUÍMICOS",IF(F39="Fibras","QUÍMICOS",IF(F39="Líquidos (nieblas y rocíos)","QUÍMICOS",IF(F39="Gases y vapores","QUÍMICOS",IF(F39="Humos metálicos, no metálicos","QUÍMICOS",IF(F39="Material particulado","QUÍMICOS",IF(F39="Gestión organizacional: Estilo de mando, pago, contratación, participación, inducción y capacitación, bienestar social, evaluación del desempeño y manejo de cambios","PSICOSOCIAL",IF(F39="Características de la organización del trabajo: Comunicación, tecnología, organización del trabajo y demandas cualitativas y cuantitativas de la labor","PSICOSOCIAL",IF(F39="Características del grupo social de trabajo: Relaciones, cohesión, calidad de interacciones y trabajo en equipo","PSICOSOCIAL",IF(F39="Condiciones de la tarea: Carga mental, contenido de la tarea, demandas emocionales, sistemas de control, definición de roles y monotonía","PSICOSOCIAL",IF(F39="Interface persona - tarea: Conocimientos, habilidades en relación con la demanda de la tarea, Iniciativa, autonomía y reconocimiento, identificación de la persona con la tarea y la organización","PSICOSOCIAL",IF(F39="Jornada de trabajo: Pausas, Trabajo nocturno, rotación, horas extras y descansos","PSICOSOCIAL",IF(F39="Antrópicos (inundaciones, deslizamientos, incendios forestales, sequías, aludes)","FENÓMENO NATURAL",IF(F39="Geofísicos (terremotos, volcanes, subsidencias, colapsos, inestabilidad del terreno)","FENÓMENO NATURAL",IF(F39="Meteorológicos (huracanes, tornados, granizadas, tormenta eléctrica)","FENÓMENO NATURAL")))))))))))))))))))))))))))))))))))))))))))</f>
        <v>CONDICIONES DE SEGURIDAD</v>
      </c>
      <c r="H39" s="6" t="s">
        <v>402</v>
      </c>
      <c r="I39" s="5"/>
      <c r="J39" s="5"/>
      <c r="K39" s="5" t="s">
        <v>0</v>
      </c>
      <c r="L39" s="5" t="s">
        <v>0</v>
      </c>
      <c r="M39" s="5"/>
      <c r="N39" s="5"/>
      <c r="O39" s="5"/>
      <c r="P39" s="5"/>
      <c r="Q39" s="151">
        <v>6</v>
      </c>
      <c r="R39" s="151">
        <v>4</v>
      </c>
      <c r="S39" s="45">
        <v>6</v>
      </c>
      <c r="T39" s="151">
        <f t="shared" ref="T39" si="47">(Q39*R39*S39)</f>
        <v>144</v>
      </c>
      <c r="U39" s="44" t="str">
        <f t="shared" ref="U39" si="48">IF(AND(T39&gt;=1,T39&lt;=300),"BAJO",IF(AND(T39&gt;=301,T39&lt;=600),"MEDIO",IF(AND(T39&gt;=601,T39&lt;=1000),"ALTO")))</f>
        <v>BAJO</v>
      </c>
      <c r="V39" s="44" t="str">
        <f t="shared" ref="V39" si="49">IF(U39= "BAJO","ACEPTABLE",IF(U39="MEDIO","NO ACEPTABLE",IF(U39="ALTO","NO ACEPTABLE")))</f>
        <v>ACEPTABLE</v>
      </c>
      <c r="W39" s="7" t="s">
        <v>131</v>
      </c>
      <c r="X39" s="7" t="s">
        <v>131</v>
      </c>
      <c r="Y39" s="6" t="s">
        <v>279</v>
      </c>
      <c r="Z39" s="6" t="s">
        <v>403</v>
      </c>
      <c r="AA39" s="7" t="s">
        <v>131</v>
      </c>
      <c r="AB39" s="6" t="s">
        <v>335</v>
      </c>
      <c r="AC39" s="151">
        <v>3</v>
      </c>
      <c r="AD39" s="151">
        <v>4</v>
      </c>
      <c r="AE39" s="45">
        <v>6</v>
      </c>
      <c r="AF39" s="151">
        <f t="shared" ref="AF39" si="50">(AC39*AD39*AE39)</f>
        <v>72</v>
      </c>
      <c r="AG39" s="44" t="str">
        <f t="shared" ref="AG39" si="51">IF(AND(AF39&gt;=1,AF39&lt;=300),"BAJO",IF(AND(AF39&gt;=301,AF39&lt;=600),"MEDIO",IF(AND(AF39&gt;=601,AF39&lt;=1000),"ALTO")))</f>
        <v>BAJO</v>
      </c>
      <c r="AH39" s="44" t="str">
        <f t="shared" ref="AH39" si="52">IF(AG39= "BAJO","ACEPTABLE",IF(AG39="MEDIO","NO ACEPTABLE",IF(AG39="ALTO","NO ACEPTABLE")))</f>
        <v>ACEPTABLE</v>
      </c>
    </row>
    <row r="40" spans="1:48" ht="265.5" customHeight="1" x14ac:dyDescent="0.2">
      <c r="A40" s="166"/>
      <c r="B40" s="166"/>
      <c r="C40" s="166"/>
      <c r="D40" s="166"/>
      <c r="E40" s="77" t="s">
        <v>122</v>
      </c>
      <c r="F40" s="76" t="s">
        <v>181</v>
      </c>
      <c r="G40" s="77" t="str">
        <f t="shared" si="45"/>
        <v>CONDICIONES DE SEGURIDAD</v>
      </c>
      <c r="H40" s="6" t="s">
        <v>404</v>
      </c>
      <c r="I40" s="5" t="s">
        <v>0</v>
      </c>
      <c r="J40" s="5" t="s">
        <v>0</v>
      </c>
      <c r="K40" s="5" t="s">
        <v>0</v>
      </c>
      <c r="L40" s="5" t="s">
        <v>0</v>
      </c>
      <c r="M40" s="5"/>
      <c r="N40" s="5"/>
      <c r="O40" s="5"/>
      <c r="P40" s="5"/>
      <c r="Q40" s="122">
        <v>6</v>
      </c>
      <c r="R40" s="122">
        <v>4</v>
      </c>
      <c r="S40" s="45">
        <v>10</v>
      </c>
      <c r="T40" s="122">
        <f t="shared" si="19"/>
        <v>240</v>
      </c>
      <c r="U40" s="44" t="str">
        <f t="shared" si="20"/>
        <v>BAJO</v>
      </c>
      <c r="V40" s="44" t="str">
        <f t="shared" si="21"/>
        <v>ACEPTABLE</v>
      </c>
      <c r="W40" s="7" t="s">
        <v>131</v>
      </c>
      <c r="X40" s="7" t="s">
        <v>131</v>
      </c>
      <c r="Y40" s="6" t="s">
        <v>337</v>
      </c>
      <c r="Z40" s="6" t="s">
        <v>405</v>
      </c>
      <c r="AA40" s="7" t="s">
        <v>131</v>
      </c>
      <c r="AB40" s="6" t="s">
        <v>336</v>
      </c>
      <c r="AC40" s="122">
        <v>3</v>
      </c>
      <c r="AD40" s="122">
        <v>4</v>
      </c>
      <c r="AE40" s="45">
        <v>10</v>
      </c>
      <c r="AF40" s="122">
        <f t="shared" si="22"/>
        <v>120</v>
      </c>
      <c r="AG40" s="44" t="str">
        <f t="shared" si="23"/>
        <v>BAJO</v>
      </c>
      <c r="AH40" s="44" t="str">
        <f t="shared" si="24"/>
        <v>ACEPTABLE</v>
      </c>
    </row>
    <row r="41" spans="1:48" ht="231" customHeight="1" x14ac:dyDescent="0.2">
      <c r="A41" s="166"/>
      <c r="B41" s="166"/>
      <c r="C41" s="166"/>
      <c r="D41" s="166"/>
      <c r="E41" s="77" t="s">
        <v>122</v>
      </c>
      <c r="F41" s="76" t="s">
        <v>182</v>
      </c>
      <c r="G41" s="77" t="str">
        <f t="shared" si="45"/>
        <v>CONDICIONES DE SEGURIDAD</v>
      </c>
      <c r="H41" s="76" t="s">
        <v>234</v>
      </c>
      <c r="I41" s="5"/>
      <c r="J41" s="5" t="s">
        <v>0</v>
      </c>
      <c r="K41" s="5" t="s">
        <v>0</v>
      </c>
      <c r="L41" s="5" t="s">
        <v>0</v>
      </c>
      <c r="M41" s="5"/>
      <c r="N41" s="5"/>
      <c r="O41" s="5"/>
      <c r="P41" s="5"/>
      <c r="Q41" s="122">
        <v>3</v>
      </c>
      <c r="R41" s="122">
        <v>1</v>
      </c>
      <c r="S41" s="45">
        <v>6</v>
      </c>
      <c r="T41" s="122">
        <f t="shared" si="19"/>
        <v>18</v>
      </c>
      <c r="U41" s="44" t="str">
        <f t="shared" si="20"/>
        <v>BAJO</v>
      </c>
      <c r="V41" s="44" t="str">
        <f t="shared" si="21"/>
        <v>ACEPTABLE</v>
      </c>
      <c r="W41" s="7" t="s">
        <v>131</v>
      </c>
      <c r="X41" s="7" t="s">
        <v>131</v>
      </c>
      <c r="Y41" s="6" t="s">
        <v>341</v>
      </c>
      <c r="Z41" s="6" t="s">
        <v>340</v>
      </c>
      <c r="AA41" s="6" t="s">
        <v>255</v>
      </c>
      <c r="AB41" s="6" t="s">
        <v>342</v>
      </c>
      <c r="AC41" s="122">
        <v>1</v>
      </c>
      <c r="AD41" s="122">
        <v>1</v>
      </c>
      <c r="AE41" s="45">
        <v>6</v>
      </c>
      <c r="AF41" s="122">
        <f t="shared" si="22"/>
        <v>6</v>
      </c>
      <c r="AG41" s="44" t="str">
        <f t="shared" si="23"/>
        <v>BAJO</v>
      </c>
      <c r="AH41" s="44" t="str">
        <f t="shared" si="24"/>
        <v>ACEPTABLE</v>
      </c>
    </row>
    <row r="42" spans="1:48" ht="255" customHeight="1" x14ac:dyDescent="0.2">
      <c r="A42" s="166"/>
      <c r="B42" s="166"/>
      <c r="C42" s="166"/>
      <c r="D42" s="166"/>
      <c r="E42" s="77" t="s">
        <v>122</v>
      </c>
      <c r="F42" s="76" t="s">
        <v>182</v>
      </c>
      <c r="G42" s="77" t="str">
        <f t="shared" si="45"/>
        <v>CONDICIONES DE SEGURIDAD</v>
      </c>
      <c r="H42" s="6" t="s">
        <v>200</v>
      </c>
      <c r="I42" s="5" t="s">
        <v>0</v>
      </c>
      <c r="J42" s="5" t="s">
        <v>0</v>
      </c>
      <c r="K42" s="5" t="s">
        <v>0</v>
      </c>
      <c r="L42" s="5" t="s">
        <v>0</v>
      </c>
      <c r="M42" s="5"/>
      <c r="N42" s="5"/>
      <c r="O42" s="5"/>
      <c r="P42" s="5"/>
      <c r="Q42" s="122">
        <v>3</v>
      </c>
      <c r="R42" s="122">
        <v>10</v>
      </c>
      <c r="S42" s="45">
        <v>1</v>
      </c>
      <c r="T42" s="122">
        <f t="shared" si="19"/>
        <v>30</v>
      </c>
      <c r="U42" s="44" t="str">
        <f t="shared" si="20"/>
        <v>BAJO</v>
      </c>
      <c r="V42" s="44" t="str">
        <f t="shared" si="21"/>
        <v>ACEPTABLE</v>
      </c>
      <c r="W42" s="7" t="s">
        <v>131</v>
      </c>
      <c r="X42" s="7" t="s">
        <v>131</v>
      </c>
      <c r="Y42" s="6" t="s">
        <v>343</v>
      </c>
      <c r="Z42" s="6" t="s">
        <v>407</v>
      </c>
      <c r="AA42" s="7" t="s">
        <v>131</v>
      </c>
      <c r="AB42" s="6" t="s">
        <v>235</v>
      </c>
      <c r="AC42" s="122">
        <v>1</v>
      </c>
      <c r="AD42" s="122">
        <v>6</v>
      </c>
      <c r="AE42" s="45">
        <v>1</v>
      </c>
      <c r="AF42" s="122">
        <f t="shared" si="22"/>
        <v>6</v>
      </c>
      <c r="AG42" s="44" t="str">
        <f t="shared" si="23"/>
        <v>BAJO</v>
      </c>
      <c r="AH42" s="44" t="str">
        <f t="shared" si="24"/>
        <v>ACEPTABLE</v>
      </c>
    </row>
    <row r="43" spans="1:48" ht="115.5" customHeight="1" x14ac:dyDescent="0.2">
      <c r="A43" s="166"/>
      <c r="B43" s="166"/>
      <c r="C43" s="166"/>
      <c r="D43" s="166"/>
      <c r="E43" s="77" t="s">
        <v>122</v>
      </c>
      <c r="F43" s="76" t="s">
        <v>162</v>
      </c>
      <c r="G43" s="77" t="str">
        <f t="shared" si="45"/>
        <v>CONDICIONES DE SEGURIDAD</v>
      </c>
      <c r="H43" s="6" t="s">
        <v>386</v>
      </c>
      <c r="I43" s="5"/>
      <c r="J43" s="5"/>
      <c r="K43" s="5" t="s">
        <v>0</v>
      </c>
      <c r="L43" s="5" t="s">
        <v>0</v>
      </c>
      <c r="M43" s="5"/>
      <c r="N43" s="5"/>
      <c r="O43" s="5"/>
      <c r="P43" s="5"/>
      <c r="Q43" s="122">
        <v>6</v>
      </c>
      <c r="R43" s="122">
        <v>6</v>
      </c>
      <c r="S43" s="45">
        <v>6</v>
      </c>
      <c r="T43" s="122">
        <f t="shared" si="19"/>
        <v>216</v>
      </c>
      <c r="U43" s="44" t="str">
        <f t="shared" si="20"/>
        <v>BAJO</v>
      </c>
      <c r="V43" s="44" t="str">
        <f t="shared" si="21"/>
        <v>ACEPTABLE</v>
      </c>
      <c r="W43" s="7" t="s">
        <v>131</v>
      </c>
      <c r="X43" s="7" t="s">
        <v>131</v>
      </c>
      <c r="Y43" s="7" t="s">
        <v>131</v>
      </c>
      <c r="Z43" s="6" t="s">
        <v>344</v>
      </c>
      <c r="AA43" s="7" t="s">
        <v>131</v>
      </c>
      <c r="AB43" s="6" t="s">
        <v>272</v>
      </c>
      <c r="AC43" s="122">
        <v>3</v>
      </c>
      <c r="AD43" s="122">
        <v>6</v>
      </c>
      <c r="AE43" s="45">
        <v>6</v>
      </c>
      <c r="AF43" s="122">
        <f t="shared" si="22"/>
        <v>108</v>
      </c>
      <c r="AG43" s="44" t="str">
        <f t="shared" si="23"/>
        <v>BAJO</v>
      </c>
      <c r="AH43" s="44" t="str">
        <f t="shared" si="24"/>
        <v>ACEPTABLE</v>
      </c>
    </row>
    <row r="44" spans="1:48" ht="193.5" customHeight="1" x14ac:dyDescent="0.2">
      <c r="A44" s="166"/>
      <c r="B44" s="166"/>
      <c r="C44" s="166"/>
      <c r="D44" s="166"/>
      <c r="E44" s="77" t="s">
        <v>122</v>
      </c>
      <c r="F44" s="76" t="s">
        <v>177</v>
      </c>
      <c r="G44" s="77" t="str">
        <f t="shared" si="45"/>
        <v>CONDICIONES DE SEGURIDAD</v>
      </c>
      <c r="H44" s="6" t="s">
        <v>201</v>
      </c>
      <c r="I44" s="5" t="s">
        <v>0</v>
      </c>
      <c r="J44" s="5" t="s">
        <v>0</v>
      </c>
      <c r="K44" s="5" t="s">
        <v>0</v>
      </c>
      <c r="L44" s="5" t="s">
        <v>0</v>
      </c>
      <c r="M44" s="5"/>
      <c r="N44" s="5"/>
      <c r="O44" s="5"/>
      <c r="P44" s="5"/>
      <c r="Q44" s="122">
        <v>3</v>
      </c>
      <c r="R44" s="122">
        <v>4</v>
      </c>
      <c r="S44" s="45">
        <v>3</v>
      </c>
      <c r="T44" s="122">
        <f t="shared" si="19"/>
        <v>36</v>
      </c>
      <c r="U44" s="44" t="str">
        <f t="shared" si="20"/>
        <v>BAJO</v>
      </c>
      <c r="V44" s="44" t="str">
        <f t="shared" si="21"/>
        <v>ACEPTABLE</v>
      </c>
      <c r="W44" s="7" t="s">
        <v>131</v>
      </c>
      <c r="X44" s="7" t="s">
        <v>131</v>
      </c>
      <c r="Y44" s="6" t="s">
        <v>230</v>
      </c>
      <c r="Z44" s="6" t="s">
        <v>387</v>
      </c>
      <c r="AA44" s="7" t="s">
        <v>131</v>
      </c>
      <c r="AB44" s="6" t="s">
        <v>273</v>
      </c>
      <c r="AC44" s="122">
        <v>1</v>
      </c>
      <c r="AD44" s="122">
        <v>4</v>
      </c>
      <c r="AE44" s="45">
        <v>3</v>
      </c>
      <c r="AF44" s="122">
        <f t="shared" si="22"/>
        <v>12</v>
      </c>
      <c r="AG44" s="44" t="str">
        <f t="shared" si="23"/>
        <v>BAJO</v>
      </c>
      <c r="AH44" s="44" t="str">
        <f t="shared" si="24"/>
        <v>ACEPTABLE</v>
      </c>
    </row>
    <row r="45" spans="1:48" ht="295.5" customHeight="1" x14ac:dyDescent="0.2">
      <c r="A45" s="166"/>
      <c r="B45" s="166"/>
      <c r="C45" s="166"/>
      <c r="D45" s="166"/>
      <c r="E45" s="77" t="s">
        <v>122</v>
      </c>
      <c r="F45" s="76" t="s">
        <v>177</v>
      </c>
      <c r="G45" s="77" t="str">
        <f t="shared" si="45"/>
        <v>CONDICIONES DE SEGURIDAD</v>
      </c>
      <c r="H45" s="76" t="s">
        <v>202</v>
      </c>
      <c r="I45" s="5" t="s">
        <v>0</v>
      </c>
      <c r="J45" s="5" t="s">
        <v>0</v>
      </c>
      <c r="K45" s="5" t="s">
        <v>0</v>
      </c>
      <c r="L45" s="5" t="s">
        <v>0</v>
      </c>
      <c r="M45" s="5"/>
      <c r="N45" s="5"/>
      <c r="O45" s="5"/>
      <c r="P45" s="5"/>
      <c r="Q45" s="122">
        <v>3</v>
      </c>
      <c r="R45" s="122">
        <v>10</v>
      </c>
      <c r="S45" s="45">
        <v>6</v>
      </c>
      <c r="T45" s="122">
        <f t="shared" si="19"/>
        <v>180</v>
      </c>
      <c r="U45" s="44" t="str">
        <f t="shared" si="20"/>
        <v>BAJO</v>
      </c>
      <c r="V45" s="44" t="str">
        <f t="shared" si="21"/>
        <v>ACEPTABLE</v>
      </c>
      <c r="W45" s="7" t="s">
        <v>131</v>
      </c>
      <c r="X45" s="7" t="s">
        <v>131</v>
      </c>
      <c r="Y45" s="6" t="s">
        <v>230</v>
      </c>
      <c r="Z45" s="6" t="s">
        <v>346</v>
      </c>
      <c r="AA45" s="7" t="s">
        <v>131</v>
      </c>
      <c r="AB45" s="6" t="s">
        <v>345</v>
      </c>
      <c r="AC45" s="122">
        <v>1</v>
      </c>
      <c r="AD45" s="122">
        <v>6</v>
      </c>
      <c r="AE45" s="45">
        <v>6</v>
      </c>
      <c r="AF45" s="122">
        <f t="shared" si="22"/>
        <v>36</v>
      </c>
      <c r="AG45" s="44" t="str">
        <f t="shared" si="23"/>
        <v>BAJO</v>
      </c>
      <c r="AH45" s="44" t="str">
        <f t="shared" si="24"/>
        <v>ACEPTABLE</v>
      </c>
    </row>
    <row r="46" spans="1:48" s="83" customFormat="1" ht="219.75" customHeight="1" x14ac:dyDescent="0.2">
      <c r="A46" s="166"/>
      <c r="B46" s="166"/>
      <c r="C46" s="166"/>
      <c r="D46" s="166"/>
      <c r="E46" s="7" t="s">
        <v>122</v>
      </c>
      <c r="F46" s="76" t="s">
        <v>180</v>
      </c>
      <c r="G46" s="7" t="str">
        <f t="shared" si="45"/>
        <v>CONDICIONES DE SEGURIDAD</v>
      </c>
      <c r="H46" s="6" t="s">
        <v>391</v>
      </c>
      <c r="I46" s="5" t="s">
        <v>0</v>
      </c>
      <c r="J46" s="5" t="s">
        <v>0</v>
      </c>
      <c r="K46" s="5" t="s">
        <v>0</v>
      </c>
      <c r="L46" s="5" t="s">
        <v>0</v>
      </c>
      <c r="M46" s="5"/>
      <c r="N46" s="5"/>
      <c r="O46" s="5"/>
      <c r="P46" s="5"/>
      <c r="Q46" s="158">
        <v>6</v>
      </c>
      <c r="R46" s="158">
        <v>4</v>
      </c>
      <c r="S46" s="45">
        <v>6</v>
      </c>
      <c r="T46" s="158">
        <f t="shared" si="19"/>
        <v>144</v>
      </c>
      <c r="U46" s="142" t="str">
        <f t="shared" si="20"/>
        <v>BAJO</v>
      </c>
      <c r="V46" s="142" t="str">
        <f t="shared" si="21"/>
        <v>ACEPTABLE</v>
      </c>
      <c r="W46" s="7" t="s">
        <v>131</v>
      </c>
      <c r="X46" s="7" t="s">
        <v>131</v>
      </c>
      <c r="Y46" s="6" t="s">
        <v>392</v>
      </c>
      <c r="Z46" s="6" t="s">
        <v>393</v>
      </c>
      <c r="AA46" s="7" t="s">
        <v>131</v>
      </c>
      <c r="AB46" s="6" t="s">
        <v>394</v>
      </c>
      <c r="AC46" s="158">
        <v>3</v>
      </c>
      <c r="AD46" s="158">
        <v>4</v>
      </c>
      <c r="AE46" s="45">
        <v>6</v>
      </c>
      <c r="AF46" s="158">
        <f t="shared" si="22"/>
        <v>72</v>
      </c>
      <c r="AG46" s="142" t="str">
        <f t="shared" si="23"/>
        <v>BAJO</v>
      </c>
      <c r="AH46" s="142" t="str">
        <f t="shared" si="24"/>
        <v>ACEPTABLE</v>
      </c>
    </row>
    <row r="47" spans="1:48" ht="312.75" customHeight="1" x14ac:dyDescent="0.2">
      <c r="A47" s="166"/>
      <c r="B47" s="166"/>
      <c r="C47" s="166"/>
      <c r="D47" s="166"/>
      <c r="E47" s="77" t="s">
        <v>153</v>
      </c>
      <c r="F47" s="76" t="s">
        <v>186</v>
      </c>
      <c r="G47" s="77" t="str">
        <f t="shared" si="45"/>
        <v>FENÓMENO NATURAL</v>
      </c>
      <c r="H47" s="6" t="s">
        <v>190</v>
      </c>
      <c r="I47" s="5"/>
      <c r="J47" s="5" t="s">
        <v>0</v>
      </c>
      <c r="K47" s="5" t="s">
        <v>0</v>
      </c>
      <c r="L47" s="5" t="s">
        <v>0</v>
      </c>
      <c r="M47" s="5"/>
      <c r="N47" s="5"/>
      <c r="O47" s="5"/>
      <c r="P47" s="5"/>
      <c r="Q47" s="122">
        <v>3</v>
      </c>
      <c r="R47" s="122">
        <v>6</v>
      </c>
      <c r="S47" s="45">
        <v>1</v>
      </c>
      <c r="T47" s="122">
        <f t="shared" ref="T47:T49" si="53">(Q47*R47*S47)</f>
        <v>18</v>
      </c>
      <c r="U47" s="44" t="str">
        <f t="shared" ref="U47:U49" si="54">IF(AND(T47&gt;=1,T47&lt;=300),"BAJO",IF(AND(T47&gt;=301,T47&lt;=600),"MEDIO",IF(AND(T47&gt;=601,T47&lt;=1000),"ALTO")))</f>
        <v>BAJO</v>
      </c>
      <c r="V47" s="44" t="str">
        <f t="shared" ref="V47:V49" si="55">IF(U47= "BAJO","ACEPTABLE",IF(U47="MEDIO","NO ACEPTABLE",IF(U47="ALTO","NO ACEPTABLE")))</f>
        <v>ACEPTABLE</v>
      </c>
      <c r="W47" s="7" t="s">
        <v>131</v>
      </c>
      <c r="X47" s="7" t="s">
        <v>131</v>
      </c>
      <c r="Y47" s="7" t="s">
        <v>131</v>
      </c>
      <c r="Z47" s="6" t="s">
        <v>347</v>
      </c>
      <c r="AA47" s="6" t="s">
        <v>277</v>
      </c>
      <c r="AB47" s="6" t="s">
        <v>238</v>
      </c>
      <c r="AC47" s="122">
        <v>1</v>
      </c>
      <c r="AD47" s="122">
        <v>6</v>
      </c>
      <c r="AE47" s="45">
        <v>1</v>
      </c>
      <c r="AF47" s="122">
        <f t="shared" ref="AF47:AF49" si="56">(AC47*AD47*AE47)</f>
        <v>6</v>
      </c>
      <c r="AG47" s="44" t="str">
        <f t="shared" ref="AG47:AG49" si="57">IF(AND(AF47&gt;=1,AF47&lt;=300),"BAJO",IF(AND(AF47&gt;=301,AF47&lt;=600),"MEDIO",IF(AND(AF47&gt;=601,AF47&lt;=1000),"ALTO")))</f>
        <v>BAJO</v>
      </c>
      <c r="AH47" s="44" t="str">
        <f t="shared" ref="AH47:AH49" si="58">IF(AG47= "BAJO","ACEPTABLE",IF(AG47="MEDIO","NO ACEPTABLE",IF(AG47="ALTO","NO ACEPTABLE")))</f>
        <v>ACEPTABLE</v>
      </c>
    </row>
    <row r="48" spans="1:48" ht="295.5" customHeight="1" thickBot="1" x14ac:dyDescent="0.25">
      <c r="A48" s="166"/>
      <c r="B48" s="166"/>
      <c r="C48" s="166"/>
      <c r="D48" s="166"/>
      <c r="E48" s="100" t="s">
        <v>153</v>
      </c>
      <c r="F48" s="101" t="s">
        <v>185</v>
      </c>
      <c r="G48" s="100" t="str">
        <f t="shared" si="45"/>
        <v>FENÓMENO NATURAL</v>
      </c>
      <c r="H48" s="102" t="s">
        <v>187</v>
      </c>
      <c r="I48" s="103"/>
      <c r="J48" s="103" t="s">
        <v>0</v>
      </c>
      <c r="K48" s="103" t="s">
        <v>0</v>
      </c>
      <c r="L48" s="103" t="s">
        <v>0</v>
      </c>
      <c r="M48" s="103"/>
      <c r="N48" s="103"/>
      <c r="O48" s="103"/>
      <c r="P48" s="103"/>
      <c r="Q48" s="104">
        <v>6</v>
      </c>
      <c r="R48" s="104">
        <v>1</v>
      </c>
      <c r="S48" s="105">
        <v>1</v>
      </c>
      <c r="T48" s="104">
        <f t="shared" si="53"/>
        <v>6</v>
      </c>
      <c r="U48" s="106" t="str">
        <f t="shared" si="54"/>
        <v>BAJO</v>
      </c>
      <c r="V48" s="106" t="str">
        <f t="shared" si="55"/>
        <v>ACEPTABLE</v>
      </c>
      <c r="W48" s="107" t="s">
        <v>131</v>
      </c>
      <c r="X48" s="107" t="s">
        <v>131</v>
      </c>
      <c r="Y48" s="107" t="s">
        <v>131</v>
      </c>
      <c r="Z48" s="6" t="s">
        <v>347</v>
      </c>
      <c r="AA48" s="6" t="s">
        <v>277</v>
      </c>
      <c r="AB48" s="6" t="s">
        <v>238</v>
      </c>
      <c r="AC48" s="104">
        <v>3</v>
      </c>
      <c r="AD48" s="104">
        <v>1</v>
      </c>
      <c r="AE48" s="105">
        <v>1</v>
      </c>
      <c r="AF48" s="104">
        <f t="shared" si="56"/>
        <v>3</v>
      </c>
      <c r="AG48" s="106" t="str">
        <f t="shared" si="57"/>
        <v>BAJO</v>
      </c>
      <c r="AH48" s="106" t="str">
        <f t="shared" si="58"/>
        <v>ACEPTABLE</v>
      </c>
    </row>
    <row r="49" spans="1:34" ht="311.25" customHeight="1" x14ac:dyDescent="0.2">
      <c r="A49" s="166"/>
      <c r="B49" s="166"/>
      <c r="C49" s="166"/>
      <c r="D49" s="166"/>
      <c r="E49" s="77" t="s">
        <v>153</v>
      </c>
      <c r="F49" s="76" t="s">
        <v>184</v>
      </c>
      <c r="G49" s="77" t="str">
        <f t="shared" si="45"/>
        <v>FENÓMENO NATURAL</v>
      </c>
      <c r="H49" s="6" t="s">
        <v>348</v>
      </c>
      <c r="I49" s="5"/>
      <c r="J49" s="5" t="s">
        <v>0</v>
      </c>
      <c r="K49" s="5" t="s">
        <v>0</v>
      </c>
      <c r="L49" s="5" t="s">
        <v>0</v>
      </c>
      <c r="M49" s="5"/>
      <c r="N49" s="5"/>
      <c r="O49" s="5"/>
      <c r="P49" s="5"/>
      <c r="Q49" s="134">
        <v>6</v>
      </c>
      <c r="R49" s="134">
        <v>1</v>
      </c>
      <c r="S49" s="45">
        <v>1</v>
      </c>
      <c r="T49" s="134">
        <f t="shared" si="53"/>
        <v>6</v>
      </c>
      <c r="U49" s="44" t="str">
        <f t="shared" si="54"/>
        <v>BAJO</v>
      </c>
      <c r="V49" s="44" t="str">
        <f t="shared" si="55"/>
        <v>ACEPTABLE</v>
      </c>
      <c r="W49" s="7" t="s">
        <v>131</v>
      </c>
      <c r="X49" s="7" t="s">
        <v>131</v>
      </c>
      <c r="Y49" s="7" t="s">
        <v>131</v>
      </c>
      <c r="Z49" s="6" t="s">
        <v>347</v>
      </c>
      <c r="AA49" s="6" t="s">
        <v>277</v>
      </c>
      <c r="AB49" s="6" t="s">
        <v>238</v>
      </c>
      <c r="AC49" s="134">
        <v>3</v>
      </c>
      <c r="AD49" s="134">
        <v>6</v>
      </c>
      <c r="AE49" s="45">
        <v>1</v>
      </c>
      <c r="AF49" s="134">
        <f t="shared" si="56"/>
        <v>18</v>
      </c>
      <c r="AG49" s="44" t="str">
        <f t="shared" si="57"/>
        <v>BAJO</v>
      </c>
      <c r="AH49" s="44" t="str">
        <f t="shared" si="58"/>
        <v>ACEPTABLE</v>
      </c>
    </row>
    <row r="50" spans="1:34" s="83" customFormat="1" ht="227.25" customHeight="1" x14ac:dyDescent="0.2">
      <c r="A50" s="159" t="s">
        <v>155</v>
      </c>
      <c r="B50" s="159" t="s">
        <v>293</v>
      </c>
      <c r="C50" s="159" t="s">
        <v>384</v>
      </c>
      <c r="D50" s="159" t="s">
        <v>385</v>
      </c>
      <c r="E50" s="77" t="s">
        <v>122</v>
      </c>
      <c r="F50" s="76" t="s">
        <v>164</v>
      </c>
      <c r="G50" s="77" t="str">
        <f>IF(F50="Manipulación manual de cargas","BIOMECÁNICO",IF(F50="Movimientos repetitivos","BIOMECÁNICO",IF(F50="Esfuerzo","BIOMECÁNICO",IF(F50="Postura (prolongada mantenida, forzada,
antigravitacional)","BIOMECÁNICO",IF(F50="Mecánico (elementos o partes de máquinas, herramientas, equipos, piezas a trabajar, materiales proyectados sólidos o fluidos, superficies calientes)","CONDICIONES DE SEGURIDAD",IF(F50="Locativo (sistemas y medios de almacenamiento,  arrumes elevados sin estibas, muebles mal anclados en el piso o en la pared, almacenamientos inadecuados, condiciones de la estructura de trabajo)","CONDICIONES DE SEGURIDAD",IF(F50="Superficies de trabajo (irregulares, deslizantes, con diferencia del nivel, calientes)","CONDICIONES DE SEGURIDAD",IF(F50="Condiciones de orden y aseo, (caída de objetos, caída al mismo nivel o a un plano inferior, desorden en puestos de trabajo y bodegas)","CONDICIONES DE SEGURIDAD",IF(F50="Tecnológico (explosión, fuga, derrame de sustancias químicas, incendio)","CONDICIONES DE SEGURIDAD",IF(F50="Accidentes de tránsito - atropellamiento","CONDICIONES DE SEGURIDAD",IF(F50="Públicos (robos, atracos, asaltos, atentados, de orden público, etc.)","CONDICIONES DE SEGURIDAD",IF(F50="Eléctrico - (alta, media y baja tensión, estática por contacto indirecto)","CONDICIONES DE SEGURIDAD",IF(F50="Eléctrico - canalización inadecuada de cables eléctricos y de computo","CONDICIONES DE SEGURIDAD",IF(F50="Trabajo en alturas","CONDICIONES DE SEGURIDAD",IF(F50="Espacios confinados","CONDICIONES DE SEGURIDAD",IF(F50="Ruido de impacto, intermitente o continuo","FÍSICOS",IF(F50="Iluminación - luz visible por exceso o por deficiencia","FÍSICOS",IF(F50="Vibración cuerpo entero, segmentaria","FÍSICOS",IF(F50="Temperaturas extremas (calor y frío)","FÍSICOS",IF(F50="Ventilación (natural o artificial)","FÍSICOS",IF(F50="Presión admosférica (normal y ajustada)","FÍSICOS",IF(F50="Radiaciones ionizantes (rayos x, gama. beta y alfa)","FÍSICOS",IF(F50="Radiaciones no ionizantes (láser, ultravioleta, infrarroja, radiofrecuencia, microondas)","FÍSICOS",IF(F50="Gérmenes","BIOLÓGICOS",IF(F50="Parásitos","BIOLÓGICOS",IF(F50="Picaduras","BIOLÓGICOS",IF(F50="Mordeduras","BIOLÓGICOS",IF(F50="Fluidos o excrementos","BIOLÓGICOS",IF(F50="Polvos orgánicos inorgánicos","QUÍMICOS",IF(F50="Fibras","QUÍMICOS",IF(F50="Líquidos (nieblas y rocíos)","QUÍMICOS",IF(F50="Gases y vapores","QUÍMICOS",IF(F50="Humos metálicos, no metálicos","QUÍMICOS",IF(F50="Material particulado","QUÍMICOS",IF(F50="Gestión organizacional: Estilo de mando, pago, contratación, participación, inducción y capacitación, bienestar social, evaluación del desempeño y manejo de cambios","PSICOSOCIAL",IF(F50="Características de la organización del trabajo: Comunicación, tecnología, organización del trabajo y demandas cualitativas y cuantitativas de la labor","PSICOSOCIAL",IF(F50="Características del grupo social de trabajo: Relaciones, cohesión, calidad de interacciones y trabajo en equipo","PSICOSOCIAL",IF(F50="Condiciones de la tarea: Carga mental, contenido de la tarea, demandas emocionales, sistemas de control, definición de roles y monotonía","PSICOSOCIAL",IF(F50="Interface persona - tarea: Conocimientos, habilidades en relación con la demanda de la tarea, Iniciativa, autonomía y reconocimiento, identificación de la persona con la tarea y la organización","PSICOSOCIAL",IF(F50="Jornada de trabajo: Pausas, Trabajo nocturno, rotación, horas extras y descansos","PSICOSOCIAL",IF(F50="Antrópicos (inundaciones, deslizamientos, incendios forestales, sequías, aludes)","FENÓMENO NATURAL",IF(F50="Geofísicos (terremotos, volcanes, subsidencias, colapsos, inestabilidad del terreno)","FENÓMENO NATURAL",IF(F50="Meteorológicos (huracanes, tornados, granizadas, tormenta eléctrica)","FENÓMENO NATURAL")))))))))))))))))))))))))))))))))))))))))))</f>
        <v>BIOLÓGICOS</v>
      </c>
      <c r="H50" s="6" t="s">
        <v>232</v>
      </c>
      <c r="I50" s="5"/>
      <c r="J50" s="5"/>
      <c r="K50" s="5" t="s">
        <v>0</v>
      </c>
      <c r="L50" s="5" t="s">
        <v>0</v>
      </c>
      <c r="M50" s="5"/>
      <c r="N50" s="5"/>
      <c r="O50" s="5"/>
      <c r="P50" s="5"/>
      <c r="Q50" s="130">
        <v>6</v>
      </c>
      <c r="R50" s="130">
        <v>6</v>
      </c>
      <c r="S50" s="45">
        <v>6</v>
      </c>
      <c r="T50" s="130">
        <f>(Q50*R50*S50)</f>
        <v>216</v>
      </c>
      <c r="U50" s="44" t="str">
        <f>IF(AND(T50&gt;=1,T50&lt;=300),"BAJO",IF(AND(T50&gt;=301,T50&lt;=600),"MEDIO",IF(AND(T50&gt;=601,T50&lt;=1000),"ALTO")))</f>
        <v>BAJO</v>
      </c>
      <c r="V50" s="44" t="str">
        <f>IF(U50= "BAJO","ACEPTABLE",IF(U50="MEDIO","NO ACEPTABLE",IF(U50="ALTO","NO ACEPTABLE")))</f>
        <v>ACEPTABLE</v>
      </c>
      <c r="W50" s="76" t="s">
        <v>219</v>
      </c>
      <c r="X50" s="7" t="s">
        <v>131</v>
      </c>
      <c r="Y50" s="7" t="s">
        <v>131</v>
      </c>
      <c r="Z50" s="6" t="s">
        <v>351</v>
      </c>
      <c r="AA50" s="6" t="s">
        <v>229</v>
      </c>
      <c r="AB50" s="6" t="s">
        <v>298</v>
      </c>
      <c r="AC50" s="130">
        <v>3</v>
      </c>
      <c r="AD50" s="130">
        <v>6</v>
      </c>
      <c r="AE50" s="45">
        <v>6</v>
      </c>
      <c r="AF50" s="130">
        <f>(AC50*AD50*AE50)</f>
        <v>108</v>
      </c>
      <c r="AG50" s="44" t="str">
        <f>IF(AND(AF50&gt;=1,AF50&lt;=300),"BAJO",IF(AND(AF50&gt;=301,AF50&lt;=600),"MEDIO",IF(AND(AF50&gt;=601,AF50&lt;=1000),"ALTO")))</f>
        <v>BAJO</v>
      </c>
      <c r="AH50" s="44" t="str">
        <f>IF(AG50= "BAJO","ACEPTABLE",IF(AG50="MEDIO","NO ACEPTABLE",IF(AG50="ALTO","NO ACEPTABLE")))</f>
        <v>ACEPTABLE</v>
      </c>
    </row>
    <row r="51" spans="1:34" s="83" customFormat="1" ht="156.75" customHeight="1" x14ac:dyDescent="0.2">
      <c r="A51" s="159"/>
      <c r="B51" s="159"/>
      <c r="C51" s="159"/>
      <c r="D51" s="159"/>
      <c r="E51" s="77" t="s">
        <v>122</v>
      </c>
      <c r="F51" s="76" t="s">
        <v>164</v>
      </c>
      <c r="G51" s="77" t="str">
        <f>IF(F51="Manipulación manual de cargas","BIOMECÁNICO",IF(F51="Movimientos repetitivos","BIOMECÁNICO",IF(F51="Esfuerzo","BIOMECÁNICO",IF(F51="Postura (prolongada mantenida, forzada,
antigravitacional)","BIOMECÁNICO",IF(F51="Mecánico (elementos o partes de máquinas, herramientas, equipos, piezas a trabajar, materiales proyectados sólidos o fluidos, superficies calientes)","CONDICIONES DE SEGURIDAD",IF(F51="Locativo (sistemas y medios de almacenamiento,  arrumes elevados sin estibas, muebles mal anclados en el piso o en la pared, almacenamientos inadecuados, condiciones de la estructura de trabajo)","CONDICIONES DE SEGURIDAD",IF(F51="Superficies de trabajo (irregulares, deslizantes, con diferencia del nivel, calientes)","CONDICIONES DE SEGURIDAD",IF(F51="Condiciones de orden y aseo, (caída de objetos, caída al mismo nivel o a un plano inferior, desorden en puestos de trabajo y bodegas)","CONDICIONES DE SEGURIDAD",IF(F51="Tecnológico (explosión, fuga, derrame de sustancias químicas, incendio)","CONDICIONES DE SEGURIDAD",IF(F51="Accidentes de tránsito - atropellamiento","CONDICIONES DE SEGURIDAD",IF(F51="Públicos (robos, atracos, asaltos, atentados, de orden público, etc.)","CONDICIONES DE SEGURIDAD",IF(F51="Eléctrico - (alta, media y baja tensión, estática por contacto indirecto)","CONDICIONES DE SEGURIDAD",IF(F51="Eléctrico - canalización inadecuada de cables eléctricos y de computo","CONDICIONES DE SEGURIDAD",IF(F51="Trabajo en alturas","CONDICIONES DE SEGURIDAD",IF(F51="Espacios confinados","CONDICIONES DE SEGURIDAD",IF(F51="Ruido de impacto, intermitente o continuo","FÍSICOS",IF(F51="Iluminación - luz visible por exceso o por deficiencia","FÍSICOS",IF(F51="Vibración cuerpo entero, segmentaria","FÍSICOS",IF(F51="Temperaturas extremas (calor y frío)","FÍSICOS",IF(F51="Ventilación (natural o artificial)","FÍSICOS",IF(F51="Presión admosférica (normal y ajustada)","FÍSICOS",IF(F51="Radiaciones ionizantes (rayos x, gama. beta y alfa)","FÍSICOS",IF(F51="Radiaciones no ionizantes (láser, ultravioleta, infrarroja, radiofrecuencia, microondas)","FÍSICOS",IF(F51="Gérmenes","BIOLÓGICOS",IF(F51="Parásitos","BIOLÓGICOS",IF(F51="Picaduras","BIOLÓGICOS",IF(F51="Mordeduras","BIOLÓGICOS",IF(F51="Fluidos o excrementos","BIOLÓGICOS",IF(F51="Polvos orgánicos inorgánicos","QUÍMICOS",IF(F51="Fibras","QUÍMICOS",IF(F51="Líquidos (nieblas y rocíos)","QUÍMICOS",IF(F51="Gases y vapores","QUÍMICOS",IF(F51="Humos metálicos, no metálicos","QUÍMICOS",IF(F51="Material particulado","QUÍMICOS",IF(F51="Gestión organizacional: Estilo de mando, pago, contratación, participación, inducción y capacitación, bienestar social, evaluación del desempeño y manejo de cambios","PSICOSOCIAL",IF(F51="Características de la organización del trabajo: Comunicación, tecnología, organización del trabajo y demandas cualitativas y cuantitativas de la labor","PSICOSOCIAL",IF(F51="Características del grupo social de trabajo: Relaciones, cohesión, calidad de interacciones y trabajo en equipo","PSICOSOCIAL",IF(F51="Condiciones de la tarea: Carga mental, contenido de la tarea, demandas emocionales, sistemas de control, definición de roles y monotonía","PSICOSOCIAL",IF(F51="Interface persona - tarea: Conocimientos, habilidades en relación con la demanda de la tarea, Iniciativa, autonomía y reconocimiento, identificación de la persona con la tarea y la organización","PSICOSOCIAL",IF(F51="Jornada de trabajo: Pausas, Trabajo nocturno, rotación, horas extras y descansos","PSICOSOCIAL",IF(F51="Antrópicos (inundaciones, deslizamientos, incendios forestales, sequías, aludes)","FENÓMENO NATURAL",IF(F51="Geofísicos (terremotos, volcanes, subsidencias, colapsos, inestabilidad del terreno)","FENÓMENO NATURAL",IF(F51="Meteorológicos (huracanes, tornados, granizadas, tormenta eléctrica)","FENÓMENO NATURAL")))))))))))))))))))))))))))))))))))))))))))</f>
        <v>BIOLÓGICOS</v>
      </c>
      <c r="H51" s="6" t="s">
        <v>292</v>
      </c>
      <c r="I51" s="5" t="s">
        <v>0</v>
      </c>
      <c r="J51" s="5" t="s">
        <v>0</v>
      </c>
      <c r="K51" s="5" t="s">
        <v>0</v>
      </c>
      <c r="L51" s="5" t="s">
        <v>0</v>
      </c>
      <c r="M51" s="5"/>
      <c r="N51" s="5"/>
      <c r="O51" s="5"/>
      <c r="P51" s="5"/>
      <c r="Q51" s="146">
        <v>6</v>
      </c>
      <c r="R51" s="146">
        <v>4</v>
      </c>
      <c r="S51" s="45">
        <v>6</v>
      </c>
      <c r="T51" s="146">
        <f>(Q51*R51*S51)</f>
        <v>144</v>
      </c>
      <c r="U51" s="44" t="str">
        <f>IF(AND(T51&gt;=1,T51&lt;=300),"BAJO",IF(AND(T51&gt;=301,T51&lt;=600),"MEDIO",IF(AND(T51&gt;=601,T51&lt;=1000),"ALTO")))</f>
        <v>BAJO</v>
      </c>
      <c r="V51" s="44" t="str">
        <f>IF(U51= "BAJO","ACEPTABLE",IF(U51="MEDIO","NO ACEPTABLE",IF(U51="ALTO","NO ACEPTABLE")))</f>
        <v>ACEPTABLE</v>
      </c>
      <c r="W51" s="76" t="s">
        <v>352</v>
      </c>
      <c r="X51" s="7" t="s">
        <v>131</v>
      </c>
      <c r="Y51" s="7" t="s">
        <v>131</v>
      </c>
      <c r="Z51" s="6" t="s">
        <v>349</v>
      </c>
      <c r="AA51" s="7" t="s">
        <v>131</v>
      </c>
      <c r="AB51" s="6" t="s">
        <v>297</v>
      </c>
      <c r="AC51" s="146">
        <v>3</v>
      </c>
      <c r="AD51" s="146">
        <v>4</v>
      </c>
      <c r="AE51" s="45">
        <v>6</v>
      </c>
      <c r="AF51" s="146">
        <f>(AC51*AD51*AE51)</f>
        <v>72</v>
      </c>
      <c r="AG51" s="44" t="str">
        <f>IF(AND(AF51&gt;=1,AF51&lt;=300),"BAJO",IF(AND(AF51&gt;=301,AF51&lt;=600),"MEDIO",IF(AND(AF51&gt;=601,AF51&lt;=1000),"ALTO")))</f>
        <v>BAJO</v>
      </c>
      <c r="AH51" s="44" t="str">
        <f>IF(AG51= "BAJO","ACEPTABLE",IF(AG51="MEDIO","NO ACEPTABLE",IF(AG51="ALTO","NO ACEPTABLE")))</f>
        <v>ACEPTABLE</v>
      </c>
    </row>
    <row r="52" spans="1:34" s="83" customFormat="1" ht="144" customHeight="1" x14ac:dyDescent="0.2">
      <c r="A52" s="159"/>
      <c r="B52" s="159"/>
      <c r="C52" s="159"/>
      <c r="D52" s="159"/>
      <c r="E52" s="77" t="s">
        <v>122</v>
      </c>
      <c r="F52" s="76" t="s">
        <v>143</v>
      </c>
      <c r="G52" s="77" t="str">
        <f t="shared" ref="G52:G55" si="59">IF(F52="Manipulación manual de cargas","BIOMECÁNICO",IF(F52="Movimientos repetitivos","BIOMECÁNICO",IF(F52="Esfuerzo","BIOMECÁNICO",IF(F52="Postura (prolongada mantenida, forzada,
antigravitacional)","BIOMECÁNICO",IF(F52="Mecánico (elementos o partes de máquinas, herramientas, equipos, piezas a trabajar, materiales proyectados sólidos o fluidos, superficies calientes)","CONDICIONES DE SEGURIDAD",IF(F52="Locativo (sistemas y medios de almacenamiento,  arrumes elevados sin estibas, muebles mal anclados en el piso o en la pared, almacenamientos inadecuados, condiciones de la estructura de trabajo)","CONDICIONES DE SEGURIDAD",IF(F52="Superficies de trabajo (irregulares, deslizantes, con diferencia del nivel, calientes)","CONDICIONES DE SEGURIDAD",IF(F52="Condiciones de orden y aseo, (caída de objetos, caída al mismo nivel o a un plano inferior, desorden en puestos de trabajo y bodegas)","CONDICIONES DE SEGURIDAD",IF(F52="Tecnológico (explosión, fuga, derrame de sustancias químicas, incendio)","CONDICIONES DE SEGURIDAD",IF(F52="Accidentes de tránsito - atropellamiento","CONDICIONES DE SEGURIDAD",IF(F52="Públicos (robos, atracos, asaltos, atentados, de orden público, etc.)","CONDICIONES DE SEGURIDAD",IF(F52="Eléctrico - (alta, media y baja tensión, estática por contacto indirecto)","CONDICIONES DE SEGURIDAD",IF(F52="Eléctrico - canalización inadecuada de cables eléctricos y de computo","CONDICIONES DE SEGURIDAD",IF(F52="Trabajo en alturas","CONDICIONES DE SEGURIDAD",IF(F52="Espacios confinados","CONDICIONES DE SEGURIDAD",IF(F52="Ruido de impacto, intermitente o continuo","FÍSICOS",IF(F52="Iluminación - luz visible por exceso o por deficiencia","FÍSICOS",IF(F52="Vibración cuerpo entero, segmentaria","FÍSICOS",IF(F52="Temperaturas extremas (calor y frío)","FÍSICOS",IF(F52="Ventilación (natural o artificial)","FÍSICOS",IF(F52="Presión admosférica (normal y ajustada)","FÍSICOS",IF(F52="Radiaciones ionizantes (rayos x, gama. beta y alfa)","FÍSICOS",IF(F52="Radiaciones no ionizantes (láser, ultravioleta, infrarroja, radiofrecuencia, microondas)","FÍSICOS",IF(F52="Gérmenes","BIOLÓGICOS",IF(F52="Parásitos","BIOLÓGICOS",IF(F52="Picaduras","BIOLÓGICOS",IF(F52="Mordeduras","BIOLÓGICOS",IF(F52="Fluidos o excrementos","BIOLÓGICOS",IF(F52="Polvos orgánicos inorgánicos","QUÍMICOS",IF(F52="Fibras","QUÍMICOS",IF(F52="Líquidos (nieblas y rocíos)","QUÍMICOS",IF(F52="Gases y vapores","QUÍMICOS",IF(F52="Humos metálicos, no metálicos","QUÍMICOS",IF(F52="Material particulado","QUÍMICOS",IF(F52="Gestión organizacional: Estilo de mando, pago, contratación, participación, inducción y capacitación, bienestar social, evaluación del desempeño y manejo de cambios","PSICOSOCIAL",IF(F52="Características de la organización del trabajo: Comunicación, tecnología, organización del trabajo y demandas cualitativas y cuantitativas de la labor","PSICOSOCIAL",IF(F52="Características del grupo social de trabajo: Relaciones, cohesión, calidad de interacciones y trabajo en equipo","PSICOSOCIAL",IF(F52="Condiciones de la tarea: Carga mental, contenido de la tarea, demandas emocionales, sistemas de control, definición de roles y monotonía","PSICOSOCIAL",IF(F52="Interface persona - tarea: Conocimientos, habilidades en relación con la demanda de la tarea, Iniciativa, autonomía y reconocimiento, identificación de la persona con la tarea y la organización","PSICOSOCIAL",IF(F52="Jornada de trabajo: Pausas, Trabajo nocturno, rotación, horas extras y descansos","PSICOSOCIAL",IF(F52="Antrópicos (inundaciones, deslizamientos, incendios forestales, sequías, aludes)","FENÓMENO NATURAL",IF(F52="Geofísicos (terremotos, volcanes, subsidencias, colapsos, inestabilidad del terreno)","FENÓMENO NATURAL",IF(F52="Meteorológicos (huracanes, tornados, granizadas, tormenta eléctrica)","FENÓMENO NATURAL")))))))))))))))))))))))))))))))))))))))))))</f>
        <v>BIOLÓGICOS</v>
      </c>
      <c r="H52" s="6" t="s">
        <v>281</v>
      </c>
      <c r="I52" s="5" t="s">
        <v>0</v>
      </c>
      <c r="J52" s="5" t="s">
        <v>0</v>
      </c>
      <c r="K52" s="5" t="s">
        <v>0</v>
      </c>
      <c r="L52" s="5" t="s">
        <v>0</v>
      </c>
      <c r="M52" s="5"/>
      <c r="N52" s="5"/>
      <c r="O52" s="5"/>
      <c r="P52" s="5"/>
      <c r="Q52" s="146">
        <v>6</v>
      </c>
      <c r="R52" s="146">
        <v>4</v>
      </c>
      <c r="S52" s="45">
        <v>6</v>
      </c>
      <c r="T52" s="146">
        <f t="shared" ref="T52:T57" si="60">(Q52*R52*S52)</f>
        <v>144</v>
      </c>
      <c r="U52" s="44" t="str">
        <f t="shared" ref="U52:U61" si="61">IF(AND(T52&gt;=1,T52&lt;=300),"BAJO",IF(AND(T52&gt;=301,T52&lt;=600),"MEDIO",IF(AND(T52&gt;=601,T52&lt;=1000),"ALTO")))</f>
        <v>BAJO</v>
      </c>
      <c r="V52" s="44" t="str">
        <f t="shared" ref="V52:V61" si="62">IF(U52= "BAJO","ACEPTABLE",IF(U52="MEDIO","NO ACEPTABLE",IF(U52="ALTO","NO ACEPTABLE")))</f>
        <v>ACEPTABLE</v>
      </c>
      <c r="W52" s="76" t="s">
        <v>221</v>
      </c>
      <c r="X52" s="7" t="s">
        <v>131</v>
      </c>
      <c r="Y52" s="7" t="s">
        <v>131</v>
      </c>
      <c r="Z52" s="6" t="s">
        <v>353</v>
      </c>
      <c r="AA52" s="7" t="s">
        <v>131</v>
      </c>
      <c r="AB52" s="6" t="s">
        <v>289</v>
      </c>
      <c r="AC52" s="146">
        <v>3</v>
      </c>
      <c r="AD52" s="146">
        <v>4</v>
      </c>
      <c r="AE52" s="45">
        <v>6</v>
      </c>
      <c r="AF52" s="146">
        <f t="shared" ref="AF52:AF57" si="63">(AC52*AD52*AE52)</f>
        <v>72</v>
      </c>
      <c r="AG52" s="44" t="str">
        <f>IF(AND(AF52&gt;=1,AF52&lt;=300),"BAJO",IF(AND(AF52&gt;=301,AF52&lt;=600),"MEDIO",IF(AND(AF52&gt;=601,AF52&lt;=1000),"ALTO")))</f>
        <v>BAJO</v>
      </c>
      <c r="AH52" s="44" t="str">
        <f t="shared" ref="AH52:AH58" si="64">IF(AG52= "BAJO","ACEPTABLE",IF(AG52="MEDIO","NO ACEPTABLE",IF(AG52="ALTO","NO ACEPTABLE")))</f>
        <v>ACEPTABLE</v>
      </c>
    </row>
    <row r="53" spans="1:34" s="83" customFormat="1" ht="193.5" customHeight="1" x14ac:dyDescent="0.2">
      <c r="A53" s="159"/>
      <c r="B53" s="159"/>
      <c r="C53" s="159"/>
      <c r="D53" s="159"/>
      <c r="E53" s="77" t="s">
        <v>122</v>
      </c>
      <c r="F53" s="76" t="s">
        <v>140</v>
      </c>
      <c r="G53" s="77" t="str">
        <f t="shared" si="59"/>
        <v>BIOLÓGICOS</v>
      </c>
      <c r="H53" s="76" t="s">
        <v>256</v>
      </c>
      <c r="I53" s="124"/>
      <c r="J53" s="124" t="s">
        <v>0</v>
      </c>
      <c r="K53" s="124" t="s">
        <v>0</v>
      </c>
      <c r="L53" s="124" t="s">
        <v>0</v>
      </c>
      <c r="M53" s="124"/>
      <c r="N53" s="124"/>
      <c r="O53" s="124"/>
      <c r="P53" s="124"/>
      <c r="Q53" s="125">
        <v>6</v>
      </c>
      <c r="R53" s="125">
        <v>4</v>
      </c>
      <c r="S53" s="126">
        <v>6</v>
      </c>
      <c r="T53" s="125">
        <f t="shared" si="60"/>
        <v>144</v>
      </c>
      <c r="U53" s="44" t="str">
        <f t="shared" si="61"/>
        <v>BAJO</v>
      </c>
      <c r="V53" s="44" t="str">
        <f t="shared" si="62"/>
        <v>ACEPTABLE</v>
      </c>
      <c r="W53" s="77" t="s">
        <v>131</v>
      </c>
      <c r="X53" s="77" t="s">
        <v>131</v>
      </c>
      <c r="Y53" s="77" t="s">
        <v>131</v>
      </c>
      <c r="Z53" s="76" t="s">
        <v>304</v>
      </c>
      <c r="AA53" s="7" t="s">
        <v>131</v>
      </c>
      <c r="AB53" s="6" t="s">
        <v>296</v>
      </c>
      <c r="AC53" s="125">
        <v>3</v>
      </c>
      <c r="AD53" s="125">
        <v>4</v>
      </c>
      <c r="AE53" s="126">
        <v>6</v>
      </c>
      <c r="AF53" s="125">
        <f t="shared" si="63"/>
        <v>72</v>
      </c>
      <c r="AG53" s="44" t="str">
        <f>IF(AND(AF53&gt;=1,AF53&lt;=300),"BAJO",IF(AND(AF53&gt;=301,AF53&lt;=600),"MEDIO",IF(AND(AF53&gt;AI49AF49&lt;=1000),"ALTO")))</f>
        <v>BAJO</v>
      </c>
      <c r="AH53" s="44" t="str">
        <f t="shared" si="64"/>
        <v>ACEPTABLE</v>
      </c>
    </row>
    <row r="54" spans="1:34" s="83" customFormat="1" ht="139.5" customHeight="1" x14ac:dyDescent="0.2">
      <c r="A54" s="159"/>
      <c r="B54" s="159"/>
      <c r="C54" s="159"/>
      <c r="D54" s="159"/>
      <c r="E54" s="7" t="s">
        <v>122</v>
      </c>
      <c r="F54" s="6" t="s">
        <v>142</v>
      </c>
      <c r="G54" s="7" t="str">
        <f t="shared" si="59"/>
        <v>BIOLÓGICOS</v>
      </c>
      <c r="H54" s="6" t="s">
        <v>257</v>
      </c>
      <c r="I54" s="5"/>
      <c r="J54" s="5" t="s">
        <v>0</v>
      </c>
      <c r="K54" s="5" t="s">
        <v>0</v>
      </c>
      <c r="L54" s="5" t="s">
        <v>0</v>
      </c>
      <c r="M54" s="5"/>
      <c r="N54" s="5"/>
      <c r="O54" s="5"/>
      <c r="P54" s="5"/>
      <c r="Q54" s="125">
        <v>6</v>
      </c>
      <c r="R54" s="125">
        <v>4</v>
      </c>
      <c r="S54" s="126">
        <v>6</v>
      </c>
      <c r="T54" s="146">
        <f t="shared" si="60"/>
        <v>144</v>
      </c>
      <c r="U54" s="142" t="str">
        <f t="shared" si="61"/>
        <v>BAJO</v>
      </c>
      <c r="V54" s="142" t="str">
        <f t="shared" si="62"/>
        <v>ACEPTABLE</v>
      </c>
      <c r="W54" s="7" t="s">
        <v>131</v>
      </c>
      <c r="X54" s="7" t="s">
        <v>131</v>
      </c>
      <c r="Y54" s="7" t="s">
        <v>131</v>
      </c>
      <c r="Z54" s="6" t="s">
        <v>354</v>
      </c>
      <c r="AA54" s="7" t="s">
        <v>131</v>
      </c>
      <c r="AB54" s="6" t="s">
        <v>295</v>
      </c>
      <c r="AC54" s="125">
        <v>3</v>
      </c>
      <c r="AD54" s="125">
        <v>4</v>
      </c>
      <c r="AE54" s="126">
        <v>6</v>
      </c>
      <c r="AF54" s="146">
        <f t="shared" si="63"/>
        <v>72</v>
      </c>
      <c r="AG54" s="142" t="str">
        <f t="shared" ref="AG54:AG58" si="65">IF(AND(AF54&gt;=1,AF54&lt;=300),"BAJO",IF(AND(AF54&gt;=301,AF54&lt;=600),"MEDIO",IF(AND(AF54&gt;=601,AF54&lt;=1000),"ALTO")))</f>
        <v>BAJO</v>
      </c>
      <c r="AH54" s="142" t="str">
        <f t="shared" si="64"/>
        <v>ACEPTABLE</v>
      </c>
    </row>
    <row r="55" spans="1:34" s="83" customFormat="1" ht="145.5" customHeight="1" x14ac:dyDescent="0.2">
      <c r="A55" s="159"/>
      <c r="B55" s="159"/>
      <c r="C55" s="159"/>
      <c r="D55" s="159"/>
      <c r="E55" s="77" t="s">
        <v>122</v>
      </c>
      <c r="F55" s="76" t="s">
        <v>141</v>
      </c>
      <c r="G55" s="77" t="str">
        <f t="shared" si="59"/>
        <v>BIOLÓGICOS</v>
      </c>
      <c r="H55" s="76" t="s">
        <v>275</v>
      </c>
      <c r="I55" s="124"/>
      <c r="J55" s="124" t="s">
        <v>0</v>
      </c>
      <c r="K55" s="124" t="s">
        <v>0</v>
      </c>
      <c r="L55" s="124" t="s">
        <v>0</v>
      </c>
      <c r="M55" s="124"/>
      <c r="N55" s="124"/>
      <c r="O55" s="124"/>
      <c r="P55" s="124"/>
      <c r="Q55" s="125">
        <v>6</v>
      </c>
      <c r="R55" s="125">
        <v>4</v>
      </c>
      <c r="S55" s="126">
        <v>6</v>
      </c>
      <c r="T55" s="125">
        <f t="shared" si="60"/>
        <v>144</v>
      </c>
      <c r="U55" s="44" t="str">
        <f t="shared" si="61"/>
        <v>BAJO</v>
      </c>
      <c r="V55" s="44" t="str">
        <f t="shared" si="62"/>
        <v>ACEPTABLE</v>
      </c>
      <c r="W55" s="77" t="s">
        <v>131</v>
      </c>
      <c r="X55" s="77" t="s">
        <v>131</v>
      </c>
      <c r="Y55" s="77" t="s">
        <v>131</v>
      </c>
      <c r="Z55" s="76" t="s">
        <v>356</v>
      </c>
      <c r="AA55" s="7" t="s">
        <v>131</v>
      </c>
      <c r="AB55" s="6" t="s">
        <v>295</v>
      </c>
      <c r="AC55" s="125">
        <v>3</v>
      </c>
      <c r="AD55" s="125">
        <v>4</v>
      </c>
      <c r="AE55" s="126">
        <v>6</v>
      </c>
      <c r="AF55" s="125">
        <f t="shared" si="63"/>
        <v>72</v>
      </c>
      <c r="AG55" s="44" t="str">
        <f>IF(AND(AF55&gt;=1,AF55&lt;=300),"BAJO",IF(AND(AF55&gt;=301,AF55&lt;=600),"MEDIO",IF(AND(AF55&gt;AI49AF49&lt;=1000),"ALTO")))</f>
        <v>BAJO</v>
      </c>
      <c r="AH55" s="44" t="str">
        <f t="shared" si="64"/>
        <v>ACEPTABLE</v>
      </c>
    </row>
    <row r="56" spans="1:34" s="83" customFormat="1" ht="158.25" customHeight="1" x14ac:dyDescent="0.2">
      <c r="A56" s="159"/>
      <c r="B56" s="159"/>
      <c r="C56" s="159"/>
      <c r="D56" s="159"/>
      <c r="E56" s="7" t="s">
        <v>122</v>
      </c>
      <c r="F56" s="6" t="s">
        <v>171</v>
      </c>
      <c r="G56" s="7" t="str">
        <f>IF(F56="Manipulación manual de cargas","BIOMECÁNICO",IF(F56="Movimientos repetitivos","BIOMECÁNICO",IF(F56="Esfuerzo","BIOMECÁNICO",IF(F56="Postura (prolongada mantenida, forzada,
antigravitacional)","BIOMECÁNICO",IF(F56="Mecánico (elementos o partes de máquinas, herramientas, equipos, piezas a trabajar, materiales proyectados sólidos o fluidos, superficies calientes)","CONDICIONES DE SEGURIDAD",IF(F56="Locativo (sistemas y medios de almacenamiento,  arrumes elevados sin estibas, muebles mal anclados en el piso o en la pared, almacenamientos inadecuados, condiciones de la estructura de trabajo)","CONDICIONES DE SEGURIDAD",IF(F56="Superficies de trabajo (irregulares, deslizantes, con diferencia del nivel, calientes)","CONDICIONES DE SEGURIDAD",IF(F56="Condiciones de orden y aseo, (caída de objetos, caída al mismo nivel o a un plano inferior, desorden en puestos de trabajo y bodegas)","CONDICIONES DE SEGURIDAD",IF(F56="Tecnológico (explosión, fuga, derrame de sustancias químicas, incendio)","CONDICIONES DE SEGURIDAD",IF(F56="Accidentes de tránsito - atropellamiento","CONDICIONES DE SEGURIDAD",IF(F56="Públicos (robos, atracos, asaltos, atentados, de orden público, etc.)","CONDICIONES DE SEGURIDAD",IF(F56="Eléctrico - (alta, media y baja tensión, estática por contacto indirecto)","CONDICIONES DE SEGURIDAD",IF(F56="Eléctrico - canalización inadecuada de cables eléctricos y de computo","CONDICIONES DE SEGURIDAD",IF(F56="Trabajo en alturas","CONDICIONES DE SEGURIDAD",IF(F56="Espacios confinados","CONDICIONES DE SEGURIDAD",IF(F56="Ruido de impacto, intermitente o continuo","FÍSICOS",IF(F56="Iluminación - luz visible por exceso o por deficiencia","FÍSICOS",IF(F56="Vibración cuerpo entero, segmentaria","FÍSICOS",IF(F56="Temperaturas extremas (calor y frío)","FÍSICOS",IF(F56="Ventilación (natural o artificial)","FÍSICOS",IF(F56="Presión admosférica (normal y ajustada)","FÍSICOS",IF(F56="Radiaciones ionizantes (rayos x, gama. beta y alfa)","FÍSICOS",IF(F56="Radiaciones no ionizantes (láser, ultravioleta, infrarroja, radiofrecuencia, microondas)","FÍSICOS",IF(F56="Gérmenes","BIOLÓGICOS",IF(F56="Parásitos","BIOLÓGICOS",IF(F56="Picaduras","BIOLÓGICOS",IF(F56="Mordeduras","BIOLÓGICOS",IF(F56="Fluidos o excrementos","BIOLÓGICOS",IF(F56="Polvos orgánicos inorgánicos","QUÍMICOS",IF(F56="Fibras","QUÍMICOS",IF(F56="Líquidos (nieblas y rocíos)","QUÍMICOS",IF(F56="Gases y vapores","QUÍMICOS",IF(F56="Humos metálicos, no metálicos","QUÍMICOS",IF(F56="Material particulado","QUÍMICOS",IF(F56="Gestión organizacional: Estilo de mando, pago, contratación, participación, inducción y capacitación, bienestar social, evaluación del desempeño y manejo de cambios","PSICOSOCIAL",IF(F56="Características de la organización del trabajo: Comunicación, tecnología, organización del trabajo y demandas cualitativas y cuantitativas de la labor","PSICOSOCIAL",IF(F56="Características del grupo social de trabajo: Relaciones, cohesión, calidad de interacciones y trabajo en equipo","PSICOSOCIAL",IF(F56="Condiciones de la tarea: Carga mental, contenido de la tarea, demandas emocionales, sistemas de control, definición de roles y monotonía","PSICOSOCIAL",IF(F56="Interface persona - tarea: Conocimientos, habilidades en relación con la demanda de la tarea, Iniciativa, autonomía y reconocimiento, identificación de la persona con la tarea y la organización","PSICOSOCIAL",IF(F56="Jornada de trabajo: Pausas, Trabajo nocturno, rotación, horas extras y descansos","PSICOSOCIAL",IF(F56="Antrópicos (inundaciones, deslizamientos, incendios forestales, sequías, aludes)","FENÓMENO NATURAL",IF(F56="Geofísicos (terremotos, volcanes, subsidencias, colapsos, inestabilidad del terreno)","FENÓMENO NATURAL",IF(F56="Meteorológicos (huracanes, tornados, granizadas, tormenta eléctrica)","FENÓMENO NATURAL")))))))))))))))))))))))))))))))))))))))))))</f>
        <v>FÍSICOS</v>
      </c>
      <c r="H56" s="6" t="s">
        <v>209</v>
      </c>
      <c r="I56" s="5"/>
      <c r="J56" s="5" t="s">
        <v>0</v>
      </c>
      <c r="K56" s="5" t="s">
        <v>0</v>
      </c>
      <c r="L56" s="5" t="s">
        <v>0</v>
      </c>
      <c r="M56" s="5"/>
      <c r="N56" s="5"/>
      <c r="O56" s="5"/>
      <c r="P56" s="5"/>
      <c r="Q56" s="125">
        <v>6</v>
      </c>
      <c r="R56" s="125">
        <v>1</v>
      </c>
      <c r="S56" s="126">
        <v>3</v>
      </c>
      <c r="T56" s="96">
        <f t="shared" si="60"/>
        <v>18</v>
      </c>
      <c r="U56" s="144" t="str">
        <f t="shared" si="61"/>
        <v>BAJO</v>
      </c>
      <c r="V56" s="144" t="str">
        <f t="shared" si="62"/>
        <v>ACEPTABLE</v>
      </c>
      <c r="W56" s="7" t="s">
        <v>131</v>
      </c>
      <c r="X56" s="7" t="s">
        <v>131</v>
      </c>
      <c r="Y56" s="7" t="s">
        <v>131</v>
      </c>
      <c r="Z56" s="6" t="s">
        <v>357</v>
      </c>
      <c r="AA56" s="6" t="s">
        <v>278</v>
      </c>
      <c r="AB56" s="6" t="s">
        <v>358</v>
      </c>
      <c r="AC56" s="125">
        <v>3</v>
      </c>
      <c r="AD56" s="125">
        <v>1</v>
      </c>
      <c r="AE56" s="126">
        <v>3</v>
      </c>
      <c r="AF56" s="148">
        <f t="shared" si="63"/>
        <v>9</v>
      </c>
      <c r="AG56" s="142" t="str">
        <f t="shared" si="65"/>
        <v>BAJO</v>
      </c>
      <c r="AH56" s="142" t="str">
        <f t="shared" si="64"/>
        <v>ACEPTABLE</v>
      </c>
    </row>
    <row r="57" spans="1:34" s="83" customFormat="1" ht="183" customHeight="1" x14ac:dyDescent="0.2">
      <c r="A57" s="159"/>
      <c r="B57" s="159"/>
      <c r="C57" s="159"/>
      <c r="D57" s="159"/>
      <c r="E57" s="7" t="s">
        <v>122</v>
      </c>
      <c r="F57" s="6" t="s">
        <v>174</v>
      </c>
      <c r="G57" s="7" t="str">
        <f>IF(F57="Manipulación manual de cargas","BIOMECÁNICO",IF(F57="Movimientos repetitivos","BIOMECÁNICO",IF(F57="Esfuerzo","BIOMECÁNICO",IF(F57="Postura (prolongada mantenida, forzada,
antigravitacional)","BIOMECÁNICO",IF(F57="Mecánico (elementos o partes de máquinas, herramientas, equipos, piezas a trabajar, materiales proyectados sólidos o fluidos, superficies calientes)","CONDICIONES DE SEGURIDAD",IF(F57="Locativo (sistemas y medios de almacenamiento,  arrumes elevados sin estibas, muebles mal anclados en el piso o en la pared, almacenamientos inadecuados, condiciones de la estructura de trabajo)","CONDICIONES DE SEGURIDAD",IF(F57="Superficies de trabajo (irregulares, deslizantes, con diferencia del nivel, calientes)","CONDICIONES DE SEGURIDAD",IF(F57="Condiciones de orden y aseo, (caída de objetos, caída al mismo nivel o a un plano inferior, desorden en puestos de trabajo y bodegas)","CONDICIONES DE SEGURIDAD",IF(F57="Tecnológico (explosión, fuga, derrame de sustancias químicas, incendio)","CONDICIONES DE SEGURIDAD",IF(F57="Accidentes de tránsito - atropellamiento","CONDICIONES DE SEGURIDAD",IF(F57="Públicos (robos, atracos, asaltos, atentados, de orden público, etc.)","CONDICIONES DE SEGURIDAD",IF(F57="Eléctrico - (alta, media y baja tensión, estática por contacto indirecto)","CONDICIONES DE SEGURIDAD",IF(F57="Eléctrico - canalización inadecuada de cables eléctricos y de computo","CONDICIONES DE SEGURIDAD",IF(F57="Trabajo en alturas","CONDICIONES DE SEGURIDAD",IF(F57="Espacios confinados","CONDICIONES DE SEGURIDAD",IF(F57="Ruido de impacto, intermitente o continuo","FÍSICOS",IF(F57="Iluminación - luz visible por exceso o por deficiencia","FÍSICOS",IF(F57="Vibración cuerpo entero, segmentaria","FÍSICOS",IF(F57="Temperaturas extremas (calor y frío)","FÍSICOS",IF(F57="Ventilación (natural o artificial)","FÍSICOS",IF(F57="Presión admosférica (normal y ajustada)","FÍSICOS",IF(F57="Radiaciones ionizantes (rayos x, gama. beta y alfa)","FÍSICOS",IF(F57="Radiaciones no ionizantes (láser, ultravioleta, infrarroja, radiofrecuencia, microondas)","FÍSICOS",IF(F57="Gérmenes","BIOLÓGICOS",IF(F57="Parásitos","BIOLÓGICOS",IF(F57="Picaduras","BIOLÓGICOS",IF(F57="Mordeduras","BIOLÓGICOS",IF(F57="Fluidos o excrementos","BIOLÓGICOS",IF(F57="Polvos orgánicos inorgánicos","QUÍMICOS",IF(F57="Fibras","QUÍMICOS",IF(F57="Líquidos (nieblas y rocíos)","QUÍMICOS",IF(F57="Gases y vapores","QUÍMICOS",IF(F57="Humos metálicos, no metálicos","QUÍMICOS",IF(F57="Material particulado","QUÍMICOS",IF(F57="Gestión organizacional: Estilo de mando, pago, contratación, participación, inducción y capacitación, bienestar social, evaluación del desempeño y manejo de cambios","PSICOSOCIAL",IF(F57="Características de la organización del trabajo: Comunicación, tecnología, organización del trabajo y demandas cualitativas y cuantitativas de la labor","PSICOSOCIAL",IF(F57="Características del grupo social de trabajo: Relaciones, cohesión, calidad de interacciones y trabajo en equipo","PSICOSOCIAL",IF(F57="Condiciones de la tarea: Carga mental, contenido de la tarea, demandas emocionales, sistemas de control, definición de roles y monotonía","PSICOSOCIAL",IF(F57="Interface persona - tarea: Conocimientos, habilidades en relación con la demanda de la tarea, Iniciativa, autonomía y reconocimiento, identificación de la persona con la tarea y la organización","PSICOSOCIAL",IF(F57="Jornada de trabajo: Pausas, Trabajo nocturno, rotación, horas extras y descansos","PSICOSOCIAL",IF(F57="Antrópicos (inundaciones, deslizamientos, incendios forestales, sequías, aludes)","FENÓMENO NATURAL",IF(F57="Geofísicos (terremotos, volcanes, subsidencias, colapsos, inestabilidad del terreno)","FENÓMENO NATURAL",IF(F57="Meteorológicos (huracanes, tornados, granizadas, tormenta eléctrica)","FENÓMENO NATURAL")))))))))))))))))))))))))))))))))))))))))))</f>
        <v>FÍSICOS</v>
      </c>
      <c r="H57" s="6" t="s">
        <v>210</v>
      </c>
      <c r="I57" s="5"/>
      <c r="J57" s="5" t="s">
        <v>0</v>
      </c>
      <c r="K57" s="5" t="s">
        <v>0</v>
      </c>
      <c r="L57" s="5" t="s">
        <v>0</v>
      </c>
      <c r="M57" s="5"/>
      <c r="N57" s="5"/>
      <c r="O57" s="5"/>
      <c r="P57" s="5"/>
      <c r="Q57" s="125">
        <v>3</v>
      </c>
      <c r="R57" s="125">
        <v>4</v>
      </c>
      <c r="S57" s="126">
        <v>3</v>
      </c>
      <c r="T57" s="96">
        <f t="shared" si="60"/>
        <v>36</v>
      </c>
      <c r="U57" s="144" t="str">
        <f t="shared" si="61"/>
        <v>BAJO</v>
      </c>
      <c r="V57" s="144" t="str">
        <f t="shared" si="62"/>
        <v>ACEPTABLE</v>
      </c>
      <c r="W57" s="7" t="s">
        <v>131</v>
      </c>
      <c r="X57" s="7" t="s">
        <v>131</v>
      </c>
      <c r="Y57" s="7" t="s">
        <v>131</v>
      </c>
      <c r="Z57" s="6" t="s">
        <v>359</v>
      </c>
      <c r="AA57" s="6" t="s">
        <v>222</v>
      </c>
      <c r="AB57" s="6" t="s">
        <v>360</v>
      </c>
      <c r="AC57" s="125">
        <v>1</v>
      </c>
      <c r="AD57" s="125">
        <v>4</v>
      </c>
      <c r="AE57" s="126">
        <v>3</v>
      </c>
      <c r="AF57" s="148">
        <f t="shared" si="63"/>
        <v>12</v>
      </c>
      <c r="AG57" s="142" t="str">
        <f t="shared" si="65"/>
        <v>BAJO</v>
      </c>
      <c r="AH57" s="142" t="str">
        <f t="shared" si="64"/>
        <v>ACEPTABLE</v>
      </c>
    </row>
    <row r="58" spans="1:34" s="83" customFormat="1" ht="162" customHeight="1" x14ac:dyDescent="0.2">
      <c r="A58" s="159"/>
      <c r="B58" s="159"/>
      <c r="C58" s="159"/>
      <c r="D58" s="159"/>
      <c r="E58" s="7" t="s">
        <v>122</v>
      </c>
      <c r="F58" s="6" t="s">
        <v>136</v>
      </c>
      <c r="G58" s="7" t="s">
        <v>215</v>
      </c>
      <c r="H58" s="145" t="s">
        <v>218</v>
      </c>
      <c r="I58" s="5"/>
      <c r="J58" s="5" t="s">
        <v>0</v>
      </c>
      <c r="K58" s="5" t="s">
        <v>0</v>
      </c>
      <c r="L58" s="5" t="s">
        <v>0</v>
      </c>
      <c r="M58" s="5"/>
      <c r="N58" s="5"/>
      <c r="O58" s="5"/>
      <c r="P58" s="5"/>
      <c r="Q58" s="125">
        <v>6</v>
      </c>
      <c r="R58" s="125">
        <v>4</v>
      </c>
      <c r="S58" s="126">
        <v>3</v>
      </c>
      <c r="T58" s="96">
        <v>72</v>
      </c>
      <c r="U58" s="144" t="str">
        <f t="shared" si="61"/>
        <v>BAJO</v>
      </c>
      <c r="V58" s="144" t="str">
        <f t="shared" si="62"/>
        <v>ACEPTABLE</v>
      </c>
      <c r="W58" s="7" t="s">
        <v>131</v>
      </c>
      <c r="X58" s="7" t="s">
        <v>131</v>
      </c>
      <c r="Y58" s="7" t="s">
        <v>131</v>
      </c>
      <c r="Z58" s="6" t="s">
        <v>363</v>
      </c>
      <c r="AA58" s="6" t="s">
        <v>223</v>
      </c>
      <c r="AB58" s="6" t="s">
        <v>362</v>
      </c>
      <c r="AC58" s="125">
        <v>3</v>
      </c>
      <c r="AD58" s="125">
        <v>4</v>
      </c>
      <c r="AE58" s="45">
        <v>3</v>
      </c>
      <c r="AF58" s="148">
        <v>54</v>
      </c>
      <c r="AG58" s="142" t="str">
        <f t="shared" si="65"/>
        <v>BAJO</v>
      </c>
      <c r="AH58" s="142" t="str">
        <f t="shared" si="64"/>
        <v>ACEPTABLE</v>
      </c>
    </row>
    <row r="59" spans="1:34" s="83" customFormat="1" ht="155.25" customHeight="1" x14ac:dyDescent="0.2">
      <c r="A59" s="159"/>
      <c r="B59" s="159"/>
      <c r="C59" s="159"/>
      <c r="D59" s="159"/>
      <c r="E59" s="77" t="s">
        <v>122</v>
      </c>
      <c r="F59" s="76" t="s">
        <v>173</v>
      </c>
      <c r="G59" s="77" t="s">
        <v>215</v>
      </c>
      <c r="H59" s="76" t="s">
        <v>286</v>
      </c>
      <c r="I59" s="124"/>
      <c r="J59" s="124" t="s">
        <v>0</v>
      </c>
      <c r="K59" s="124" t="s">
        <v>0</v>
      </c>
      <c r="L59" s="124" t="s">
        <v>0</v>
      </c>
      <c r="M59" s="124"/>
      <c r="N59" s="124"/>
      <c r="O59" s="124"/>
      <c r="P59" s="124"/>
      <c r="Q59" s="125">
        <v>3</v>
      </c>
      <c r="R59" s="125">
        <v>4</v>
      </c>
      <c r="S59" s="126">
        <v>6</v>
      </c>
      <c r="T59" s="129">
        <v>72</v>
      </c>
      <c r="U59" s="98" t="str">
        <f t="shared" ref="U59" si="66">IF(AND(T59&gt;=1,T59&lt;=300),"BAJO",IF(AND(T59&gt;=301,T59&lt;=600),"MEDIO",IF(AND(T59&gt;=601,T59&lt;=1000),"ALTO")))</f>
        <v>BAJO</v>
      </c>
      <c r="V59" s="98" t="str">
        <f t="shared" ref="V59" si="67">IF(U59= "BAJO","ACEPTABLE",IF(U59="MEDIO","NO ACEPTABLE",IF(U59="ALTO","NO ACEPTABLE")))</f>
        <v>ACEPTABLE</v>
      </c>
      <c r="W59" s="77" t="s">
        <v>131</v>
      </c>
      <c r="X59" s="77" t="s">
        <v>131</v>
      </c>
      <c r="Y59" s="77" t="s">
        <v>131</v>
      </c>
      <c r="Z59" s="6" t="s">
        <v>361</v>
      </c>
      <c r="AA59" s="77" t="s">
        <v>131</v>
      </c>
      <c r="AB59" s="6" t="s">
        <v>274</v>
      </c>
      <c r="AC59" s="125">
        <v>1</v>
      </c>
      <c r="AD59" s="125">
        <v>4</v>
      </c>
      <c r="AE59" s="126">
        <v>6</v>
      </c>
      <c r="AF59" s="125">
        <v>36</v>
      </c>
      <c r="AG59" s="44" t="str">
        <f>IF(AND(AF59&gt;=1,AF59&lt;=300),"BAJO",IF(AND(AF59&gt;=301,AF59&lt;=600),"MEDIO",IF(AND(AF59&gt;=601,AF59&lt;=1000),"ALTO")))</f>
        <v>BAJO</v>
      </c>
      <c r="AH59" s="44" t="str">
        <f>IF(AG59= "BAJO","ACEPTABLE",IF(AG59="MEDIO","NO ACEPTABLE",IF(AG59="ALTO","NO ACEPTABLE")))</f>
        <v>ACEPTABLE</v>
      </c>
    </row>
    <row r="60" spans="1:34" s="83" customFormat="1" ht="149.25" customHeight="1" x14ac:dyDescent="0.2">
      <c r="A60" s="159"/>
      <c r="B60" s="159"/>
      <c r="C60" s="159"/>
      <c r="D60" s="159"/>
      <c r="E60" s="77" t="s">
        <v>122</v>
      </c>
      <c r="F60" s="76" t="s">
        <v>145</v>
      </c>
      <c r="G60" s="77" t="s">
        <v>216</v>
      </c>
      <c r="H60" s="76" t="s">
        <v>224</v>
      </c>
      <c r="I60" s="124"/>
      <c r="J60" s="124" t="s">
        <v>0</v>
      </c>
      <c r="K60" s="124" t="s">
        <v>0</v>
      </c>
      <c r="L60" s="124" t="s">
        <v>0</v>
      </c>
      <c r="M60" s="124"/>
      <c r="N60" s="124"/>
      <c r="O60" s="124"/>
      <c r="P60" s="124"/>
      <c r="Q60" s="125">
        <v>3</v>
      </c>
      <c r="R60" s="125">
        <v>4</v>
      </c>
      <c r="S60" s="126">
        <v>6</v>
      </c>
      <c r="T60" s="129">
        <v>72</v>
      </c>
      <c r="U60" s="98" t="str">
        <f t="shared" si="61"/>
        <v>BAJO</v>
      </c>
      <c r="V60" s="98" t="str">
        <f t="shared" si="62"/>
        <v>ACEPTABLE</v>
      </c>
      <c r="W60" s="77" t="s">
        <v>131</v>
      </c>
      <c r="X60" s="77" t="s">
        <v>131</v>
      </c>
      <c r="Y60" s="77" t="s">
        <v>131</v>
      </c>
      <c r="Z60" s="76" t="s">
        <v>364</v>
      </c>
      <c r="AA60" s="77" t="s">
        <v>131</v>
      </c>
      <c r="AB60" s="6" t="s">
        <v>228</v>
      </c>
      <c r="AC60" s="125">
        <v>1</v>
      </c>
      <c r="AD60" s="125">
        <v>4</v>
      </c>
      <c r="AE60" s="126">
        <v>6</v>
      </c>
      <c r="AF60" s="125">
        <v>36</v>
      </c>
      <c r="AG60" s="44" t="str">
        <f>IF(AND(AF60&gt;=1,AF60&lt;=300),"BAJO",IF(AND(AF60&gt;=301,AF60&lt;=600),"MEDIO",IF(AND(AF60&gt;=601,AF60&lt;=1000),"ALTO")))</f>
        <v>BAJO</v>
      </c>
      <c r="AH60" s="44" t="str">
        <f>IF(AG60= "BAJO","ACEPTABLE",IF(AG60="MEDIO","NO ACEPTABLE",IF(AG60="ALTO","NO ACEPTABLE")))</f>
        <v>ACEPTABLE</v>
      </c>
    </row>
    <row r="61" spans="1:34" s="83" customFormat="1" ht="156.75" customHeight="1" x14ac:dyDescent="0.2">
      <c r="A61" s="159"/>
      <c r="B61" s="159"/>
      <c r="C61" s="159"/>
      <c r="D61" s="159"/>
      <c r="E61" s="77" t="s">
        <v>122</v>
      </c>
      <c r="F61" s="76" t="s">
        <v>150</v>
      </c>
      <c r="G61" s="77" t="s">
        <v>216</v>
      </c>
      <c r="H61" s="76" t="s">
        <v>217</v>
      </c>
      <c r="I61" s="124"/>
      <c r="J61" s="124" t="s">
        <v>0</v>
      </c>
      <c r="K61" s="124" t="s">
        <v>0</v>
      </c>
      <c r="L61" s="124" t="s">
        <v>0</v>
      </c>
      <c r="M61" s="124"/>
      <c r="N61" s="124"/>
      <c r="O61" s="124"/>
      <c r="P61" s="124"/>
      <c r="Q61" s="125">
        <v>6</v>
      </c>
      <c r="R61" s="125">
        <v>4</v>
      </c>
      <c r="S61" s="126">
        <v>6</v>
      </c>
      <c r="T61" s="129">
        <v>240</v>
      </c>
      <c r="U61" s="98" t="str">
        <f t="shared" si="61"/>
        <v>BAJO</v>
      </c>
      <c r="V61" s="98" t="str">
        <f t="shared" si="62"/>
        <v>ACEPTABLE</v>
      </c>
      <c r="W61" s="77" t="s">
        <v>131</v>
      </c>
      <c r="X61" s="77" t="s">
        <v>131</v>
      </c>
      <c r="Y61" s="77" t="s">
        <v>131</v>
      </c>
      <c r="Z61" s="76" t="s">
        <v>365</v>
      </c>
      <c r="AA61" s="76" t="s">
        <v>229</v>
      </c>
      <c r="AB61" s="6" t="s">
        <v>228</v>
      </c>
      <c r="AC61" s="125">
        <v>3</v>
      </c>
      <c r="AD61" s="125">
        <v>4</v>
      </c>
      <c r="AE61" s="126">
        <v>6</v>
      </c>
      <c r="AF61" s="125">
        <v>120</v>
      </c>
      <c r="AG61" s="44" t="str">
        <f t="shared" ref="AG61" si="68">IF(AND(AF61&gt;=1,AF61&lt;=300),"BAJO",IF(AND(AF61&gt;=301,AF61&lt;=600),"MEDIO",IF(AND(AF61&gt;=601,AF61&lt;=1000),"ALTO")))</f>
        <v>BAJO</v>
      </c>
      <c r="AH61" s="44" t="str">
        <f t="shared" ref="AH61" si="69">IF(AG61= "BAJO","ACEPTABLE",IF(AG61="MEDIO","NO ACEPTABLE",IF(AG61="ALTO","NO ACEPTABLE")))</f>
        <v>ACEPTABLE</v>
      </c>
    </row>
    <row r="62" spans="1:34" s="83" customFormat="1" ht="185.25" customHeight="1" x14ac:dyDescent="0.2">
      <c r="A62" s="159"/>
      <c r="B62" s="159"/>
      <c r="C62" s="159"/>
      <c r="D62" s="159"/>
      <c r="E62" s="77" t="s">
        <v>122</v>
      </c>
      <c r="F62" s="76" t="s">
        <v>165</v>
      </c>
      <c r="G62" s="77" t="str">
        <f>IF(F62="Manipulación manual de cargas","BIOMECÁNICO",IF(F62="Movimientos repetitivos","BIOMECÁNICO",IF(F62="Esfuerzo","BIOMECÁNICO",IF(F62="Postura (prolongada mantenida, forzada,
antigravitacional)","BIOMECÁNICO",IF(F62="Mecánico (elementos o partes de máquinas, herramientas, equipos, piezas a trabajar, materiales proyectados sólidos o fluidos, superficies calientes)","CONDICIONES DE SEGURIDAD",IF(F62="Locativo (sistemas y medios de almacenamiento,  arrumes elevados sin estibas, muebles mal anclados en el piso o en la pared, almacenamientos inadecuados, condiciones de la estructura de trabajo)","CONDICIONES DE SEGURIDAD",IF(F62="Superficies de trabajo (irregulares, deslizantes, con diferencia del nivel, calientes)","CONDICIONES DE SEGURIDAD",IF(F62="Condiciones de orden y aseo, (caída de objetos, caída al mismo nivel o a un plano inferior, desorden en puestos de trabajo y bodegas)","CONDICIONES DE SEGURIDAD",IF(F62="Tecnológico (explosión, fuga, derrame de sustancias químicas, incendio)","CONDICIONES DE SEGURIDAD",IF(F62="Accidentes de tránsito - atropellamiento","CONDICIONES DE SEGURIDAD",IF(F62="Públicos (robos, atracos, asaltos, atentados, de orden público, etc.)","CONDICIONES DE SEGURIDAD",IF(F62="Eléctrico - (alta, media y baja tensión, estática por contacto indirecto)","CONDICIONES DE SEGURIDAD",IF(F62="Eléctrico - canalización inadecuada de cables eléctricos y de computo","CONDICIONES DE SEGURIDAD",IF(F62="Trabajo en alturas","CONDICIONES DE SEGURIDAD",IF(F62="Espacios confinados","CONDICIONES DE SEGURIDAD",IF(F62="Ruido de impacto, intermitente o continuo","FÍSICOS",IF(F62="Iluminación - luz visible por exceso o por deficiencia","FÍSICOS",IF(F62="Vibración cuerpo entero, segmentaria","FÍSICOS",IF(F62="Temperaturas extremas (calor y frío)","FÍSICOS",IF(F62="Ventilación (natural o artificial)","FÍSICOS",IF(F62="Presión admosférica (normal y ajustada)","FÍSICOS",IF(F62="Radiaciones ionizantes (rayos x, gama. beta y alfa)","FÍSICOS",IF(F62="Radiaciones no ionizantes (láser, ultravioleta, infrarroja, radiofrecuencia, microondas)","FÍSICOS",IF(F62="Gérmenes","BIOLÓGICOS",IF(F62="Parásitos","BIOLÓGICOS",IF(F62="Picaduras","BIOLÓGICOS",IF(F62="Mordeduras","BIOLÓGICOS",IF(F62="Fluidos o excrementos","BIOLÓGICOS",IF(F62="Polvos orgánicos inorgánicos","QUÍMICOS",IF(F62="Fibras","QUÍMICOS",IF(F62="Líquidos (nieblas y rocíos)","QUÍMICOS",IF(F62="Gases y vapores","QUÍMICOS",IF(F62="Humos metálicos, no metálicos","QUÍMICOS",IF(F62="Material particulado","QUÍMICOS",IF(F62="Gestión organizacional: Estilo de mando, pago, contratación, participación, inducción y capacitación, bienestar social, evaluación del desempeño y manejo de cambios","PSICOSOCIAL",IF(F62="Características de la organización del trabajo: Comunicación, tecnología, organización del trabajo y demandas cualitativas y cuantitativas de la labor","PSICOSOCIAL",IF(F62="Características del grupo social de trabajo: Relaciones, cohesión, calidad de interacciones y trabajo en equipo","PSICOSOCIAL",IF(F62="Condiciones de la tarea: Carga mental, contenido de la tarea, demandas emocionales, sistemas de control, definición de roles y monotonía","PSICOSOCIAL",IF(F62="Interface persona - tarea: Conocimientos, habilidades en relación con la demanda de la tarea, Iniciativa, autonomía y reconocimiento, identificación de la persona con la tarea y la organización","PSICOSOCIAL",IF(F62="Jornada de trabajo: Pausas, Trabajo nocturno, rotación, horas extras y descansos","PSICOSOCIAL",IF(F62="Antrópicos (inundaciones, deslizamientos, incendios forestales, sequías, aludes)","FENÓMENO NATURAL",IF(F62="Geofísicos (terremotos, volcanes, subsidencias, colapsos, inestabilidad del terreno)","FENÓMENO NATURAL",IF(F62="Meteorológicos (huracanes, tornados, granizadas, tormenta eléctrica)","FENÓMENO NATURAL")))))))))))))))))))))))))))))))))))))))))))</f>
        <v>PSICOSOCIAL</v>
      </c>
      <c r="H62" s="6" t="s">
        <v>204</v>
      </c>
      <c r="I62" s="5"/>
      <c r="J62" s="5" t="s">
        <v>0</v>
      </c>
      <c r="K62" s="5" t="s">
        <v>0</v>
      </c>
      <c r="L62" s="5" t="s">
        <v>0</v>
      </c>
      <c r="M62" s="5"/>
      <c r="N62" s="5"/>
      <c r="O62" s="5"/>
      <c r="P62" s="5"/>
      <c r="Q62" s="154">
        <v>10</v>
      </c>
      <c r="R62" s="154">
        <v>4</v>
      </c>
      <c r="S62" s="45">
        <v>10</v>
      </c>
      <c r="T62" s="154">
        <f>(Q62*R62*S62)</f>
        <v>400</v>
      </c>
      <c r="U62" s="44" t="str">
        <f>IF(AND(T62&gt;=1,T62&lt;=300),"BAJO",IF(AND(T62&gt;=301,T62&lt;=600),"MEDIO",IF(AND(T62&gt;=601,T62&lt;=1000),"ALTO")))</f>
        <v>MEDIO</v>
      </c>
      <c r="V62" s="44" t="str">
        <f>IF(U62= "BAJO","ACEPTABLE",IF(U62="MEDIO","NO ACEPTABLE",IF(U62="ALTO","NO ACEPTABLE")))</f>
        <v>NO ACEPTABLE</v>
      </c>
      <c r="W62" s="7" t="s">
        <v>131</v>
      </c>
      <c r="X62" s="7" t="s">
        <v>131</v>
      </c>
      <c r="Y62" s="7" t="s">
        <v>131</v>
      </c>
      <c r="Z62" s="6" t="s">
        <v>310</v>
      </c>
      <c r="AA62" s="7" t="s">
        <v>131</v>
      </c>
      <c r="AB62" s="6" t="s">
        <v>254</v>
      </c>
      <c r="AC62" s="154">
        <v>6</v>
      </c>
      <c r="AD62" s="154">
        <v>4</v>
      </c>
      <c r="AE62" s="45">
        <v>10</v>
      </c>
      <c r="AF62" s="147">
        <f>(AC62*AD62*AE62)</f>
        <v>240</v>
      </c>
      <c r="AG62" s="44" t="str">
        <f>IF(AND(AF62&gt;=1,AF62&lt;=300),"BAJO",IF(AND(AF62&gt;=301,AF62&lt;=600),"MEDIO",IF(AND(AF62&gt;=601,AF62&lt;=1000),"ALTO")))</f>
        <v>BAJO</v>
      </c>
      <c r="AH62" s="44" t="str">
        <f>IF(AG62= "BAJO","ACEPTABLE",IF(AG62="MEDIO","NO ACEPTABLE",IF(AG62="ALTO","NO ACEPTABLE")))</f>
        <v>ACEPTABLE</v>
      </c>
    </row>
    <row r="63" spans="1:34" s="83" customFormat="1" ht="183" customHeight="1" x14ac:dyDescent="0.2">
      <c r="A63" s="159"/>
      <c r="B63" s="159"/>
      <c r="C63" s="159"/>
      <c r="D63" s="159"/>
      <c r="E63" s="77" t="s">
        <v>122</v>
      </c>
      <c r="F63" s="76" t="s">
        <v>166</v>
      </c>
      <c r="G63" s="77" t="str">
        <f t="shared" ref="G63:G65" si="70">IF(F63="Manipulación manual de cargas","BIOMECÁNICO",IF(F63="Movimientos repetitivos","BIOMECÁNICO",IF(F63="Esfuerzo","BIOMECÁNICO",IF(F63="Postura (prolongada mantenida, forzada,
antigravitacional)","BIOMECÁNICO",IF(F63="Mecánico (elementos o partes de máquinas, herramientas, equipos, piezas a trabajar, materiales proyectados sólidos o fluidos, superficies calientes)","CONDICIONES DE SEGURIDAD",IF(F63="Locativo (sistemas y medios de almacenamiento,  arrumes elevados sin estibas, muebles mal anclados en el piso o en la pared, almacenamientos inadecuados, condiciones de la estructura de trabajo)","CONDICIONES DE SEGURIDAD",IF(F63="Superficies de trabajo (irregulares, deslizantes, con diferencia del nivel, calientes)","CONDICIONES DE SEGURIDAD",IF(F63="Condiciones de orden y aseo, (caída de objetos, caída al mismo nivel o a un plano inferior, desorden en puestos de trabajo y bodegas)","CONDICIONES DE SEGURIDAD",IF(F63="Tecnológico (explosión, fuga, derrame de sustancias químicas, incendio)","CONDICIONES DE SEGURIDAD",IF(F63="Accidentes de tránsito - atropellamiento","CONDICIONES DE SEGURIDAD",IF(F63="Públicos (robos, atracos, asaltos, atentados, de orden público, etc.)","CONDICIONES DE SEGURIDAD",IF(F63="Eléctrico - (alta, media y baja tensión, estática por contacto indirecto)","CONDICIONES DE SEGURIDAD",IF(F63="Eléctrico - canalización inadecuada de cables eléctricos y de computo","CONDICIONES DE SEGURIDAD",IF(F63="Trabajo en alturas","CONDICIONES DE SEGURIDAD",IF(F63="Espacios confinados","CONDICIONES DE SEGURIDAD",IF(F63="Ruido de impacto, intermitente o continuo","FÍSICOS",IF(F63="Iluminación - luz visible por exceso o por deficiencia","FÍSICOS",IF(F63="Vibración cuerpo entero, segmentaria","FÍSICOS",IF(F63="Temperaturas extremas (calor y frío)","FÍSICOS",IF(F63="Ventilación (natural o artificial)","FÍSICOS",IF(F63="Presión admosférica (normal y ajustada)","FÍSICOS",IF(F63="Radiaciones ionizantes (rayos x, gama. beta y alfa)","FÍSICOS",IF(F63="Radiaciones no ionizantes (láser, ultravioleta, infrarroja, radiofrecuencia, microondas)","FÍSICOS",IF(F63="Gérmenes","BIOLÓGICOS",IF(F63="Parásitos","BIOLÓGICOS",IF(F63="Picaduras","BIOLÓGICOS",IF(F63="Mordeduras","BIOLÓGICOS",IF(F63="Fluidos o excrementos","BIOLÓGICOS",IF(F63="Polvos orgánicos inorgánicos","QUÍMICOS",IF(F63="Fibras","QUÍMICOS",IF(F63="Líquidos (nieblas y rocíos)","QUÍMICOS",IF(F63="Gases y vapores","QUÍMICOS",IF(F63="Humos metálicos, no metálicos","QUÍMICOS",IF(F63="Material particulado","QUÍMICOS",IF(F63="Gestión organizacional: Estilo de mando, pago, contratación, participación, inducción y capacitación, bienestar social, evaluación del desempeño y manejo de cambios","PSICOSOCIAL",IF(F63="Características de la organización del trabajo: Comunicación, tecnología, organización del trabajo y demandas cualitativas y cuantitativas de la labor","PSICOSOCIAL",IF(F63="Características del grupo social de trabajo: Relaciones, cohesión, calidad de interacciones y trabajo en equipo","PSICOSOCIAL",IF(F63="Condiciones de la tarea: Carga mental, contenido de la tarea, demandas emocionales, sistemas de control, definición de roles y monotonía","PSICOSOCIAL",IF(F63="Interface persona - tarea: Conocimientos, habilidades en relación con la demanda de la tarea, Iniciativa, autonomía y reconocimiento, identificación de la persona con la tarea y la organización","PSICOSOCIAL",IF(F63="Jornada de trabajo: Pausas, Trabajo nocturno, rotación, horas extras y descansos","PSICOSOCIAL",IF(F63="Antrópicos (inundaciones, deslizamientos, incendios forestales, sequías, aludes)","FENÓMENO NATURAL",IF(F63="Geofísicos (terremotos, volcanes, subsidencias, colapsos, inestabilidad del terreno)","FENÓMENO NATURAL",IF(F63="Meteorológicos (huracanes, tornados, granizadas, tormenta eléctrica)","FENÓMENO NATURAL")))))))))))))))))))))))))))))))))))))))))))</f>
        <v>PSICOSOCIAL</v>
      </c>
      <c r="H63" s="6" t="s">
        <v>205</v>
      </c>
      <c r="I63" s="5"/>
      <c r="J63" s="5" t="s">
        <v>0</v>
      </c>
      <c r="K63" s="5" t="s">
        <v>0</v>
      </c>
      <c r="L63" s="5" t="s">
        <v>0</v>
      </c>
      <c r="M63" s="5"/>
      <c r="N63" s="5"/>
      <c r="O63" s="5"/>
      <c r="P63" s="5"/>
      <c r="Q63" s="154">
        <v>10</v>
      </c>
      <c r="R63" s="154">
        <v>4</v>
      </c>
      <c r="S63" s="45">
        <v>10</v>
      </c>
      <c r="T63" s="154">
        <f t="shared" ref="T63:T67" si="71">(Q63*R63*S63)</f>
        <v>400</v>
      </c>
      <c r="U63" s="44" t="str">
        <f t="shared" ref="U63:U67" si="72">IF(AND(T63&gt;=1,T63&lt;=300),"BAJO",IF(AND(T63&gt;=301,T63&lt;=600),"MEDIO",IF(AND(T63&gt;=601,T63&lt;=1000),"ALTO")))</f>
        <v>MEDIO</v>
      </c>
      <c r="V63" s="44" t="str">
        <f t="shared" ref="V63:V67" si="73">IF(U63= "BAJO","ACEPTABLE",IF(U63="MEDIO","NO ACEPTABLE",IF(U63="ALTO","NO ACEPTABLE")))</f>
        <v>NO ACEPTABLE</v>
      </c>
      <c r="W63" s="7" t="s">
        <v>131</v>
      </c>
      <c r="X63" s="7" t="s">
        <v>131</v>
      </c>
      <c r="Y63" s="7" t="s">
        <v>131</v>
      </c>
      <c r="Z63" s="6" t="s">
        <v>310</v>
      </c>
      <c r="AA63" s="7" t="s">
        <v>131</v>
      </c>
      <c r="AB63" s="6" t="s">
        <v>254</v>
      </c>
      <c r="AC63" s="154">
        <v>6</v>
      </c>
      <c r="AD63" s="154">
        <v>4</v>
      </c>
      <c r="AE63" s="45">
        <v>10</v>
      </c>
      <c r="AF63" s="147">
        <f t="shared" ref="AF63:AF65" si="74">(AC63*AD63*AE63)</f>
        <v>240</v>
      </c>
      <c r="AG63" s="44" t="str">
        <f t="shared" ref="AG63:AG65" si="75">IF(AND(AF63&gt;=1,AF63&lt;=300),"BAJO",IF(AND(AF63&gt;=301,AF63&lt;=600),"MEDIO",IF(AND(AF63&gt;=601,AF63&lt;=1000),"ALTO")))</f>
        <v>BAJO</v>
      </c>
      <c r="AH63" s="44" t="str">
        <f t="shared" ref="AH63:AH65" si="76">IF(AG63= "BAJO","ACEPTABLE",IF(AG63="MEDIO","NO ACEPTABLE",IF(AG63="ALTO","NO ACEPTABLE")))</f>
        <v>ACEPTABLE</v>
      </c>
    </row>
    <row r="64" spans="1:34" s="143" customFormat="1" ht="189" customHeight="1" x14ac:dyDescent="0.2">
      <c r="A64" s="159"/>
      <c r="B64" s="159"/>
      <c r="C64" s="159"/>
      <c r="D64" s="159"/>
      <c r="E64" s="77" t="s">
        <v>122</v>
      </c>
      <c r="F64" s="76" t="s">
        <v>167</v>
      </c>
      <c r="G64" s="77" t="str">
        <f t="shared" si="70"/>
        <v>PSICOSOCIAL</v>
      </c>
      <c r="H64" s="6" t="s">
        <v>212</v>
      </c>
      <c r="I64" s="5"/>
      <c r="J64" s="5" t="s">
        <v>0</v>
      </c>
      <c r="K64" s="5" t="s">
        <v>0</v>
      </c>
      <c r="L64" s="5" t="s">
        <v>0</v>
      </c>
      <c r="M64" s="5"/>
      <c r="N64" s="5"/>
      <c r="O64" s="5"/>
      <c r="P64" s="5"/>
      <c r="Q64" s="154">
        <v>10</v>
      </c>
      <c r="R64" s="154">
        <v>4</v>
      </c>
      <c r="S64" s="45">
        <v>10</v>
      </c>
      <c r="T64" s="154">
        <f t="shared" si="71"/>
        <v>400</v>
      </c>
      <c r="U64" s="44" t="str">
        <f t="shared" si="72"/>
        <v>MEDIO</v>
      </c>
      <c r="V64" s="44" t="str">
        <f t="shared" si="73"/>
        <v>NO ACEPTABLE</v>
      </c>
      <c r="W64" s="7" t="s">
        <v>131</v>
      </c>
      <c r="X64" s="7" t="s">
        <v>131</v>
      </c>
      <c r="Y64" s="7" t="s">
        <v>131</v>
      </c>
      <c r="Z64" s="6" t="s">
        <v>310</v>
      </c>
      <c r="AA64" s="7" t="s">
        <v>131</v>
      </c>
      <c r="AB64" s="6" t="s">
        <v>254</v>
      </c>
      <c r="AC64" s="154">
        <v>6</v>
      </c>
      <c r="AD64" s="154">
        <v>4</v>
      </c>
      <c r="AE64" s="45">
        <v>10</v>
      </c>
      <c r="AF64" s="147">
        <f t="shared" si="74"/>
        <v>240</v>
      </c>
      <c r="AG64" s="44" t="str">
        <f t="shared" si="75"/>
        <v>BAJO</v>
      </c>
      <c r="AH64" s="44" t="str">
        <f t="shared" si="76"/>
        <v>ACEPTABLE</v>
      </c>
    </row>
    <row r="65" spans="1:34" s="83" customFormat="1" ht="191.25" customHeight="1" x14ac:dyDescent="0.2">
      <c r="A65" s="159"/>
      <c r="B65" s="159"/>
      <c r="C65" s="159"/>
      <c r="D65" s="159"/>
      <c r="E65" s="77" t="s">
        <v>122</v>
      </c>
      <c r="F65" s="76" t="s">
        <v>211</v>
      </c>
      <c r="G65" s="77" t="str">
        <f t="shared" si="70"/>
        <v>PSICOSOCIAL</v>
      </c>
      <c r="H65" s="6" t="s">
        <v>206</v>
      </c>
      <c r="I65" s="5"/>
      <c r="J65" s="5" t="s">
        <v>0</v>
      </c>
      <c r="K65" s="5" t="s">
        <v>0</v>
      </c>
      <c r="L65" s="5" t="s">
        <v>0</v>
      </c>
      <c r="M65" s="5"/>
      <c r="N65" s="5"/>
      <c r="O65" s="5"/>
      <c r="P65" s="5"/>
      <c r="Q65" s="154">
        <v>10</v>
      </c>
      <c r="R65" s="154">
        <v>4</v>
      </c>
      <c r="S65" s="45">
        <v>10</v>
      </c>
      <c r="T65" s="154">
        <f t="shared" si="71"/>
        <v>400</v>
      </c>
      <c r="U65" s="44" t="str">
        <f t="shared" si="72"/>
        <v>MEDIO</v>
      </c>
      <c r="V65" s="44" t="str">
        <f t="shared" si="73"/>
        <v>NO ACEPTABLE</v>
      </c>
      <c r="W65" s="7" t="s">
        <v>131</v>
      </c>
      <c r="X65" s="7" t="s">
        <v>131</v>
      </c>
      <c r="Y65" s="7" t="s">
        <v>131</v>
      </c>
      <c r="Z65" s="6" t="s">
        <v>310</v>
      </c>
      <c r="AA65" s="7" t="s">
        <v>131</v>
      </c>
      <c r="AB65" s="6" t="s">
        <v>254</v>
      </c>
      <c r="AC65" s="154">
        <v>6</v>
      </c>
      <c r="AD65" s="154">
        <v>4</v>
      </c>
      <c r="AE65" s="45">
        <v>10</v>
      </c>
      <c r="AF65" s="147">
        <f t="shared" si="74"/>
        <v>240</v>
      </c>
      <c r="AG65" s="44" t="str">
        <f t="shared" si="75"/>
        <v>BAJO</v>
      </c>
      <c r="AH65" s="44" t="str">
        <f t="shared" si="76"/>
        <v>ACEPTABLE</v>
      </c>
    </row>
    <row r="66" spans="1:34" s="83" customFormat="1" ht="191.25" customHeight="1" x14ac:dyDescent="0.2">
      <c r="A66" s="159"/>
      <c r="B66" s="159"/>
      <c r="C66" s="159"/>
      <c r="D66" s="159"/>
      <c r="E66" s="77" t="s">
        <v>122</v>
      </c>
      <c r="F66" s="76" t="s">
        <v>168</v>
      </c>
      <c r="G66" s="77" t="str">
        <f t="shared" ref="G66:G69" si="77">IF(F66="Manipulación manual de cargas","BIOMECÁNICO",IF(F66="Movimientos repetitivos","BIOMECÁNICO",IF(F66="Esfuerzo","BIOMECÁNICO",IF(F66="Postura (prolongada mantenida, forzada,
antigravitacional)","BIOMECÁNICO",IF(F66="Mecánico (elementos o partes de máquinas, herramientas, equipos, piezas a trabajar, materiales proyectados sólidos o fluidos, superficies calientes)","CONDICIONES DE SEGURIDAD",IF(F66="Locativo (sistemas y medios de almacenamiento,  arrumes elevados sin estibas, muebles mal anclados en el piso o en la pared, almacenamientos inadecuados, condiciones de la estructura de trabajo)","CONDICIONES DE SEGURIDAD",IF(F66="Superficies de trabajo (irregulares, deslizantes, con diferencia del nivel, calientes)","CONDICIONES DE SEGURIDAD",IF(F66="Condiciones de orden y aseo, (caída de objetos, caída al mismo nivel o a un plano inferior, desorden en puestos de trabajo y bodegas)","CONDICIONES DE SEGURIDAD",IF(F66="Tecnológico (explosión, fuga, derrame de sustancias químicas, incendio)","CONDICIONES DE SEGURIDAD",IF(F66="Accidentes de tránsito - atropellamiento","CONDICIONES DE SEGURIDAD",IF(F66="Públicos (robos, atracos, asaltos, atentados, de orden público, etc.)","CONDICIONES DE SEGURIDAD",IF(F66="Eléctrico - (alta, media y baja tensión, estática por contacto indirecto)","CONDICIONES DE SEGURIDAD",IF(F66="Eléctrico - canalización inadecuada de cables eléctricos y de computo","CONDICIONES DE SEGURIDAD",IF(F66="Trabajo en alturas","CONDICIONES DE SEGURIDAD",IF(F66="Espacios confinados","CONDICIONES DE SEGURIDAD",IF(F66="Ruido de impacto, intermitente o continuo","FÍSICOS",IF(F66="Iluminación - luz visible por exceso o por deficiencia","FÍSICOS",IF(F66="Vibración cuerpo entero, segmentaria","FÍSICOS",IF(F66="Temperaturas extremas (calor y frío)","FÍSICOS",IF(F66="Ventilación (natural o artificial)","FÍSICOS",IF(F66="Presión admosférica (normal y ajustada)","FÍSICOS",IF(F66="Radiaciones ionizantes (rayos x, gama. beta y alfa)","FÍSICOS",IF(F66="Radiaciones no ionizantes (láser, ultravioleta, infrarroja, radiofrecuencia, microondas)","FÍSICOS",IF(F66="Gérmenes","BIOLÓGICOS",IF(F66="Parásitos","BIOLÓGICOS",IF(F66="Picaduras","BIOLÓGICOS",IF(F66="Mordeduras","BIOLÓGICOS",IF(F66="Fluidos o excrementos","BIOLÓGICOS",IF(F66="Polvos orgánicos inorgánicos","QUÍMICOS",IF(F66="Fibras","QUÍMICOS",IF(F66="Líquidos (nieblas y rocíos)","QUÍMICOS",IF(F66="Gases y vapores","QUÍMICOS",IF(F66="Humos metálicos, no metálicos","QUÍMICOS",IF(F66="Material particulado","QUÍMICOS",IF(F66="Gestión organizacional: Estilo de mando, pago, contratación, participación, inducción y capacitación, bienestar social, evaluación del desempeño y manejo de cambios","PSICOSOCIAL",IF(F66="Características de la organización del trabajo: Comunicación, tecnología, organización del trabajo y demandas cualitativas y cuantitativas de la labor","PSICOSOCIAL",IF(F66="Características del grupo social de trabajo: Relaciones, cohesión, calidad de interacciones y trabajo en equipo","PSICOSOCIAL",IF(F66="Condiciones de la tarea: Carga mental, contenido de la tarea, demandas emocionales, sistemas de control, definición de roles y monotonía","PSICOSOCIAL",IF(F66="Interface persona - tarea: Conocimientos, habilidades en relación con la demanda de la tarea, Iniciativa, autonomía y reconocimiento, identificación de la persona con la tarea y la organización","PSICOSOCIAL",IF(F66="Jornada de trabajo: Pausas, Trabajo nocturno, rotación, horas extras y descansos","PSICOSOCIAL",IF(F66="Antrópicos (inundaciones, deslizamientos, incendios forestales, sequías, aludes)","FENÓMENO NATURAL",IF(F66="Geofísicos (terremotos, volcanes, subsidencias, colapsos, inestabilidad del terreno)","FENÓMENO NATURAL",IF(F66="Meteorológicos (huracanes, tornados, granizadas, tormenta eléctrica)","FENÓMENO NATURAL")))))))))))))))))))))))))))))))))))))))))))</f>
        <v>PSICOSOCIAL</v>
      </c>
      <c r="H66" s="6" t="s">
        <v>231</v>
      </c>
      <c r="I66" s="5"/>
      <c r="J66" s="5" t="s">
        <v>0</v>
      </c>
      <c r="K66" s="5" t="s">
        <v>0</v>
      </c>
      <c r="L66" s="5" t="s">
        <v>0</v>
      </c>
      <c r="M66" s="5"/>
      <c r="N66" s="5"/>
      <c r="O66" s="5"/>
      <c r="P66" s="5"/>
      <c r="Q66" s="154">
        <v>10</v>
      </c>
      <c r="R66" s="154">
        <v>4</v>
      </c>
      <c r="S66" s="45">
        <v>10</v>
      </c>
      <c r="T66" s="154">
        <f t="shared" si="71"/>
        <v>400</v>
      </c>
      <c r="U66" s="44" t="str">
        <f t="shared" si="72"/>
        <v>MEDIO</v>
      </c>
      <c r="V66" s="44" t="str">
        <f t="shared" si="73"/>
        <v>NO ACEPTABLE</v>
      </c>
      <c r="W66" s="7" t="s">
        <v>131</v>
      </c>
      <c r="X66" s="7" t="s">
        <v>131</v>
      </c>
      <c r="Y66" s="7" t="s">
        <v>131</v>
      </c>
      <c r="Z66" s="6" t="s">
        <v>310</v>
      </c>
      <c r="AA66" s="7" t="s">
        <v>131</v>
      </c>
      <c r="AB66" s="6" t="s">
        <v>254</v>
      </c>
      <c r="AC66" s="154">
        <v>6</v>
      </c>
      <c r="AD66" s="154">
        <v>4</v>
      </c>
      <c r="AE66" s="45">
        <v>10</v>
      </c>
      <c r="AF66" s="147">
        <f t="shared" ref="AF66:AF67" si="78">(AC66*AD66*AE66)</f>
        <v>240</v>
      </c>
      <c r="AG66" s="44" t="str">
        <f t="shared" ref="AG66:AG67" si="79">IF(AND(AF66&gt;=1,AF66&lt;=300),"BAJO",IF(AND(AF66&gt;=301,AF66&lt;=600),"MEDIO",IF(AND(AF66&gt;=601,AF66&lt;=1000),"ALTO")))</f>
        <v>BAJO</v>
      </c>
      <c r="AH66" s="44" t="str">
        <f t="shared" ref="AH66:AH67" si="80">IF(AG66= "BAJO","ACEPTABLE",IF(AG66="MEDIO","NO ACEPTABLE",IF(AG66="ALTO","NO ACEPTABLE")))</f>
        <v>ACEPTABLE</v>
      </c>
    </row>
    <row r="67" spans="1:34" s="83" customFormat="1" ht="192.75" customHeight="1" thickBot="1" x14ac:dyDescent="0.25">
      <c r="A67" s="159"/>
      <c r="B67" s="159"/>
      <c r="C67" s="159"/>
      <c r="D67" s="159"/>
      <c r="E67" s="77" t="s">
        <v>122</v>
      </c>
      <c r="F67" s="76" t="s">
        <v>169</v>
      </c>
      <c r="G67" s="77" t="str">
        <f t="shared" si="77"/>
        <v>PSICOSOCIAL</v>
      </c>
      <c r="H67" s="6" t="s">
        <v>207</v>
      </c>
      <c r="I67" s="5"/>
      <c r="J67" s="5" t="s">
        <v>0</v>
      </c>
      <c r="K67" s="5" t="s">
        <v>0</v>
      </c>
      <c r="L67" s="5" t="s">
        <v>0</v>
      </c>
      <c r="M67" s="5"/>
      <c r="N67" s="5"/>
      <c r="O67" s="5"/>
      <c r="P67" s="5"/>
      <c r="Q67" s="154">
        <v>6</v>
      </c>
      <c r="R67" s="154">
        <v>4</v>
      </c>
      <c r="S67" s="45">
        <v>6</v>
      </c>
      <c r="T67" s="154">
        <f t="shared" si="71"/>
        <v>144</v>
      </c>
      <c r="U67" s="44" t="str">
        <f t="shared" si="72"/>
        <v>BAJO</v>
      </c>
      <c r="V67" s="44" t="str">
        <f t="shared" si="73"/>
        <v>ACEPTABLE</v>
      </c>
      <c r="W67" s="7" t="s">
        <v>131</v>
      </c>
      <c r="X67" s="7" t="s">
        <v>131</v>
      </c>
      <c r="Y67" s="7" t="s">
        <v>131</v>
      </c>
      <c r="Z67" s="6" t="s">
        <v>310</v>
      </c>
      <c r="AA67" s="7" t="s">
        <v>131</v>
      </c>
      <c r="AB67" s="6" t="s">
        <v>254</v>
      </c>
      <c r="AC67" s="154">
        <v>3</v>
      </c>
      <c r="AD67" s="154">
        <v>4</v>
      </c>
      <c r="AE67" s="45">
        <v>6</v>
      </c>
      <c r="AF67" s="147">
        <f t="shared" si="78"/>
        <v>72</v>
      </c>
      <c r="AG67" s="44" t="str">
        <f t="shared" si="79"/>
        <v>BAJO</v>
      </c>
      <c r="AH67" s="44" t="str">
        <f t="shared" si="80"/>
        <v>ACEPTABLE</v>
      </c>
    </row>
    <row r="68" spans="1:34" s="83" customFormat="1" ht="207.75" customHeight="1" x14ac:dyDescent="0.2">
      <c r="A68" s="159"/>
      <c r="B68" s="159"/>
      <c r="C68" s="159"/>
      <c r="D68" s="159"/>
      <c r="E68" s="92" t="s">
        <v>122</v>
      </c>
      <c r="F68" s="93" t="s">
        <v>170</v>
      </c>
      <c r="G68" s="92" t="str">
        <f t="shared" si="77"/>
        <v>BIOMECÁNICO</v>
      </c>
      <c r="H68" s="94" t="s">
        <v>366</v>
      </c>
      <c r="I68" s="95"/>
      <c r="J68" s="95" t="s">
        <v>0</v>
      </c>
      <c r="K68" s="95" t="s">
        <v>0</v>
      </c>
      <c r="L68" s="95" t="s">
        <v>0</v>
      </c>
      <c r="M68" s="95"/>
      <c r="N68" s="95"/>
      <c r="O68" s="95"/>
      <c r="P68" s="95"/>
      <c r="Q68" s="96">
        <v>6</v>
      </c>
      <c r="R68" s="96">
        <v>4</v>
      </c>
      <c r="S68" s="97">
        <v>3</v>
      </c>
      <c r="T68" s="108">
        <f t="shared" ref="T68:T80" si="81">(Q68*R68*S68)</f>
        <v>72</v>
      </c>
      <c r="U68" s="109" t="str">
        <f t="shared" ref="U68:U80" si="82">IF(AND(T68&gt;=1,T68&lt;=300),"BAJO",IF(AND(T68&gt;=301,T68&lt;=600),"MEDIO",IF(AND(T68&gt;=601,T68&lt;=1000),"ALTO")))</f>
        <v>BAJO</v>
      </c>
      <c r="V68" s="109" t="str">
        <f t="shared" ref="V68:V80" si="83">IF(U68= "BAJO","ACEPTABLE",IF(U68="MEDIO","NO ACEPTABLE",IF(U68="ALTO","NO ACEPTABLE")))</f>
        <v>ACEPTABLE</v>
      </c>
      <c r="W68" s="99" t="s">
        <v>131</v>
      </c>
      <c r="X68" s="99" t="s">
        <v>131</v>
      </c>
      <c r="Y68" s="99" t="s">
        <v>131</v>
      </c>
      <c r="Z68" s="94" t="s">
        <v>367</v>
      </c>
      <c r="AA68" s="99" t="s">
        <v>131</v>
      </c>
      <c r="AB68" s="6" t="s">
        <v>327</v>
      </c>
      <c r="AC68" s="96">
        <v>3</v>
      </c>
      <c r="AD68" s="96">
        <v>4</v>
      </c>
      <c r="AE68" s="97">
        <v>3</v>
      </c>
      <c r="AF68" s="108">
        <f t="shared" ref="AF68:AF80" si="84">(AC68*AD68*AE68)</f>
        <v>36</v>
      </c>
      <c r="AG68" s="109" t="str">
        <f t="shared" ref="AG68:AG80" si="85">IF(AND(AF68&gt;=1,AF68&lt;=300),"BAJO",IF(AND(AF68&gt;=301,AF68&lt;=600),"MEDIO",IF(AND(AF68&gt;=601,AF68&lt;=1000),"ALTO")))</f>
        <v>BAJO</v>
      </c>
      <c r="AH68" s="109" t="str">
        <f t="shared" ref="AH68:AH80" si="86">IF(AG68= "BAJO","ACEPTABLE",IF(AG68="MEDIO","NO ACEPTABLE",IF(AG68="ALTO","NO ACEPTABLE")))</f>
        <v>ACEPTABLE</v>
      </c>
    </row>
    <row r="69" spans="1:34" ht="163.5" customHeight="1" x14ac:dyDescent="0.2">
      <c r="A69" s="159"/>
      <c r="B69" s="159"/>
      <c r="C69" s="159"/>
      <c r="D69" s="159"/>
      <c r="E69" s="77" t="s">
        <v>122</v>
      </c>
      <c r="F69" s="76" t="s">
        <v>176</v>
      </c>
      <c r="G69" s="77" t="str">
        <f t="shared" si="77"/>
        <v>BIOMECÁNICO</v>
      </c>
      <c r="H69" s="6" t="s">
        <v>266</v>
      </c>
      <c r="I69" s="5"/>
      <c r="J69" s="5" t="s">
        <v>0</v>
      </c>
      <c r="K69" s="5" t="s">
        <v>0</v>
      </c>
      <c r="L69" s="5" t="s">
        <v>0</v>
      </c>
      <c r="M69" s="5"/>
      <c r="N69" s="5"/>
      <c r="O69" s="5" t="s">
        <v>0</v>
      </c>
      <c r="P69" s="5"/>
      <c r="Q69" s="154">
        <v>6</v>
      </c>
      <c r="R69" s="154">
        <v>4</v>
      </c>
      <c r="S69" s="45">
        <v>6</v>
      </c>
      <c r="T69" s="154">
        <f t="shared" si="81"/>
        <v>144</v>
      </c>
      <c r="U69" s="44" t="str">
        <f t="shared" si="82"/>
        <v>BAJO</v>
      </c>
      <c r="V69" s="44" t="str">
        <f t="shared" si="83"/>
        <v>ACEPTABLE</v>
      </c>
      <c r="W69" s="7" t="s">
        <v>131</v>
      </c>
      <c r="X69" s="7" t="s">
        <v>131</v>
      </c>
      <c r="Y69" s="7" t="s">
        <v>131</v>
      </c>
      <c r="Z69" s="6" t="s">
        <v>368</v>
      </c>
      <c r="AA69" s="7" t="s">
        <v>131</v>
      </c>
      <c r="AB69" s="6" t="s">
        <v>323</v>
      </c>
      <c r="AC69" s="154">
        <v>3</v>
      </c>
      <c r="AD69" s="154">
        <v>4</v>
      </c>
      <c r="AE69" s="45">
        <v>6</v>
      </c>
      <c r="AF69" s="154">
        <f t="shared" si="84"/>
        <v>72</v>
      </c>
      <c r="AG69" s="44" t="str">
        <f t="shared" si="85"/>
        <v>BAJO</v>
      </c>
      <c r="AH69" s="44" t="str">
        <f t="shared" si="86"/>
        <v>ACEPTABLE</v>
      </c>
    </row>
    <row r="70" spans="1:34" ht="228" customHeight="1" thickBot="1" x14ac:dyDescent="0.25">
      <c r="A70" s="159"/>
      <c r="B70" s="159"/>
      <c r="C70" s="159"/>
      <c r="D70" s="159"/>
      <c r="E70" s="77" t="s">
        <v>122</v>
      </c>
      <c r="F70" s="76" t="s">
        <v>130</v>
      </c>
      <c r="G70" s="77" t="str">
        <f t="shared" ref="G70:G71" si="87">IF(F70="Manipulación manual de cargas","BIOMECÁNICO",IF(F70="Movimientos repetitivos","BIOMECÁNICO",IF(F70="Esfuerzo","BIOMECÁNICO",IF(F70="Postura (prolongada mantenida, forzada,
antigravitacional)","BIOMECÁNICO",IF(F70="Mecánico (elementos o partes de máquinas, herramientas, equipos, piezas a trabajar, materiales proyectados sólidos o fluidos, superficies calientes)","CONDICIONES DE SEGURIDAD",IF(F70="Locativo (sistemas y medios de almacenamiento,  arrumes elevados sin estibas, muebles mal anclados en el piso o en la pared, almacenamientos inadecuados, condiciones de la estructura de trabajo)","CONDICIONES DE SEGURIDAD",IF(F70="Superficies de trabajo (irregulares, deslizantes, con diferencia del nivel, calientes)","CONDICIONES DE SEGURIDAD",IF(F70="Condiciones de orden y aseo, (caída de objetos, caída al mismo nivel o a un plano inferior, desorden en puestos de trabajo y bodegas)","CONDICIONES DE SEGURIDAD",IF(F70="Tecnológico (explosión, fuga, derrame de sustancias químicas, incendio)","CONDICIONES DE SEGURIDAD",IF(F70="Accidentes de tránsito - atropellamiento","CONDICIONES DE SEGURIDAD",IF(F70="Públicos (robos, atracos, asaltos, atentados, de orden público, etc.)","CONDICIONES DE SEGURIDAD",IF(F70="Eléctrico - (alta, media y baja tensión, estática por contacto indirecto)","CONDICIONES DE SEGURIDAD",IF(F70="Eléctrico - canalización inadecuada de cables eléctricos y de computo","CONDICIONES DE SEGURIDAD",IF(F70="Trabajo en alturas","CONDICIONES DE SEGURIDAD",IF(F70="Espacios confinados","CONDICIONES DE SEGURIDAD",IF(F70="Ruido de impacto, intermitente o continuo","FÍSICOS",IF(F70="Iluminación - luz visible por exceso o por deficiencia","FÍSICOS",IF(F70="Vibración cuerpo entero, segmentaria","FÍSICOS",IF(F70="Temperaturas extremas (calor y frío)","FÍSICOS",IF(F70="Ventilación (natural o artificial)","FÍSICOS",IF(F70="Presión admosférica (normal y ajustada)","FÍSICOS",IF(F70="Radiaciones ionizantes (rayos x, gama. beta y alfa)","FÍSICOS",IF(F70="Radiaciones no ionizantes (láser, ultravioleta, infrarroja, radiofrecuencia, microondas)","FÍSICOS",IF(F70="Gérmenes","BIOLÓGICOS",IF(F70="Parásitos","BIOLÓGICOS",IF(F70="Picaduras","BIOLÓGICOS",IF(F70="Mordeduras","BIOLÓGICOS",IF(F70="Fluidos o excrementos","BIOLÓGICOS",IF(F70="Polvos orgánicos inorgánicos","QUÍMICOS",IF(F70="Fibras","QUÍMICOS",IF(F70="Líquidos (nieblas y rocíos)","QUÍMICOS",IF(F70="Gases y vapores","QUÍMICOS",IF(F70="Humos metálicos, no metálicos","QUÍMICOS",IF(F70="Material particulado","QUÍMICOS",IF(F70="Gestión organizacional: Estilo de mando, pago, contratación, participación, inducción y capacitación, bienestar social, evaluación del desempeño y manejo de cambios","PSICOSOCIAL",IF(F70="Características de la organización del trabajo: Comunicación, tecnología, organización del trabajo y demandas cualitativas y cuantitativas de la labor","PSICOSOCIAL",IF(F70="Características del grupo social de trabajo: Relaciones, cohesión, calidad de interacciones y trabajo en equipo","PSICOSOCIAL",IF(F70="Condiciones de la tarea: Carga mental, contenido de la tarea, demandas emocionales, sistemas de control, definición de roles y monotonía","PSICOSOCIAL",IF(F70="Interface persona - tarea: Conocimientos, habilidades en relación con la demanda de la tarea, Iniciativa, autonomía y reconocimiento, identificación de la persona con la tarea y la organización","PSICOSOCIAL",IF(F70="Jornada de trabajo: Pausas, Trabajo nocturno, rotación, horas extras y descansos","PSICOSOCIAL",IF(F70="Antrópicos (inundaciones, deslizamientos, incendios forestales, sequías, aludes)","FENÓMENO NATURAL",IF(F70="Geofísicos (terremotos, volcanes, subsidencias, colapsos, inestabilidad del terreno)","FENÓMENO NATURAL",IF(F70="Meteorológicos (huracanes, tornados, granizadas, tormenta eléctrica)","FENÓMENO NATURAL")))))))))))))))))))))))))))))))))))))))))))</f>
        <v>BIOMECÁNICO</v>
      </c>
      <c r="H70" s="6" t="s">
        <v>311</v>
      </c>
      <c r="I70" s="5"/>
      <c r="J70" s="5" t="s">
        <v>0</v>
      </c>
      <c r="K70" s="5" t="s">
        <v>0</v>
      </c>
      <c r="L70" s="5" t="s">
        <v>0</v>
      </c>
      <c r="M70" s="5"/>
      <c r="N70" s="5"/>
      <c r="O70" s="5" t="s">
        <v>0</v>
      </c>
      <c r="P70" s="5"/>
      <c r="Q70" s="154">
        <v>6</v>
      </c>
      <c r="R70" s="154">
        <v>6</v>
      </c>
      <c r="S70" s="45">
        <v>6</v>
      </c>
      <c r="T70" s="154">
        <f t="shared" si="81"/>
        <v>216</v>
      </c>
      <c r="U70" s="44" t="str">
        <f t="shared" si="82"/>
        <v>BAJO</v>
      </c>
      <c r="V70" s="44" t="str">
        <f t="shared" si="83"/>
        <v>ACEPTABLE</v>
      </c>
      <c r="W70" s="7" t="s">
        <v>131</v>
      </c>
      <c r="X70" s="7" t="s">
        <v>131</v>
      </c>
      <c r="Y70" s="7" t="s">
        <v>131</v>
      </c>
      <c r="Z70" s="6" t="s">
        <v>369</v>
      </c>
      <c r="AA70" s="7" t="s">
        <v>131</v>
      </c>
      <c r="AB70" s="6" t="s">
        <v>312</v>
      </c>
      <c r="AC70" s="154">
        <v>3</v>
      </c>
      <c r="AD70" s="154">
        <v>6</v>
      </c>
      <c r="AE70" s="45">
        <v>6</v>
      </c>
      <c r="AF70" s="154">
        <f t="shared" si="84"/>
        <v>108</v>
      </c>
      <c r="AG70" s="44" t="str">
        <f t="shared" si="85"/>
        <v>BAJO</v>
      </c>
      <c r="AH70" s="44" t="str">
        <f t="shared" si="86"/>
        <v>ACEPTABLE</v>
      </c>
    </row>
    <row r="71" spans="1:34" ht="162" customHeight="1" x14ac:dyDescent="0.2">
      <c r="A71" s="159"/>
      <c r="B71" s="159"/>
      <c r="C71" s="159"/>
      <c r="D71" s="159"/>
      <c r="E71" s="92" t="s">
        <v>122</v>
      </c>
      <c r="F71" s="93" t="s">
        <v>170</v>
      </c>
      <c r="G71" s="92" t="str">
        <f t="shared" si="87"/>
        <v>BIOMECÁNICO</v>
      </c>
      <c r="H71" s="94" t="s">
        <v>371</v>
      </c>
      <c r="I71" s="95"/>
      <c r="J71" s="95" t="s">
        <v>0</v>
      </c>
      <c r="K71" s="95" t="s">
        <v>0</v>
      </c>
      <c r="L71" s="95" t="s">
        <v>0</v>
      </c>
      <c r="M71" s="95"/>
      <c r="N71" s="95"/>
      <c r="O71" s="95"/>
      <c r="P71" s="95"/>
      <c r="Q71" s="96">
        <v>6</v>
      </c>
      <c r="R71" s="96">
        <v>4</v>
      </c>
      <c r="S71" s="97">
        <v>6</v>
      </c>
      <c r="T71" s="108">
        <f t="shared" si="81"/>
        <v>144</v>
      </c>
      <c r="U71" s="109" t="str">
        <f t="shared" si="82"/>
        <v>BAJO</v>
      </c>
      <c r="V71" s="109" t="str">
        <f t="shared" si="83"/>
        <v>ACEPTABLE</v>
      </c>
      <c r="W71" s="99" t="s">
        <v>131</v>
      </c>
      <c r="X71" s="99" t="s">
        <v>131</v>
      </c>
      <c r="Y71" s="99" t="s">
        <v>131</v>
      </c>
      <c r="Z71" s="94" t="s">
        <v>370</v>
      </c>
      <c r="AA71" s="99" t="s">
        <v>276</v>
      </c>
      <c r="AB71" s="6" t="s">
        <v>323</v>
      </c>
      <c r="AC71" s="96">
        <v>3</v>
      </c>
      <c r="AD71" s="96">
        <v>4</v>
      </c>
      <c r="AE71" s="97">
        <v>6</v>
      </c>
      <c r="AF71" s="108">
        <f t="shared" si="84"/>
        <v>72</v>
      </c>
      <c r="AG71" s="109" t="str">
        <f t="shared" si="85"/>
        <v>BAJO</v>
      </c>
      <c r="AH71" s="109" t="str">
        <f t="shared" si="86"/>
        <v>ACEPTABLE</v>
      </c>
    </row>
    <row r="72" spans="1:34" s="83" customFormat="1" ht="163.5" customHeight="1" x14ac:dyDescent="0.2">
      <c r="A72" s="159"/>
      <c r="B72" s="159"/>
      <c r="C72" s="159"/>
      <c r="D72" s="159"/>
      <c r="E72" s="77" t="s">
        <v>122</v>
      </c>
      <c r="F72" s="76" t="s">
        <v>183</v>
      </c>
      <c r="G72" s="77" t="s">
        <v>81</v>
      </c>
      <c r="H72" s="157" t="s">
        <v>379</v>
      </c>
      <c r="I72" s="124"/>
      <c r="J72" s="124" t="s">
        <v>0</v>
      </c>
      <c r="K72" s="124" t="s">
        <v>0</v>
      </c>
      <c r="L72" s="124" t="s">
        <v>0</v>
      </c>
      <c r="M72" s="124"/>
      <c r="N72" s="124"/>
      <c r="O72" s="124" t="s">
        <v>0</v>
      </c>
      <c r="P72" s="124"/>
      <c r="Q72" s="125">
        <v>6</v>
      </c>
      <c r="R72" s="125">
        <v>4</v>
      </c>
      <c r="S72" s="126">
        <v>6</v>
      </c>
      <c r="T72" s="125">
        <f t="shared" ref="T72" si="88">(Q72*R72*S72)</f>
        <v>144</v>
      </c>
      <c r="U72" s="44" t="str">
        <f t="shared" ref="U72" si="89">IF(AND(T72&gt;=1,T72&lt;=300),"BAJO",IF(AND(T72&gt;=301,T72&lt;=600),"MEDIO",IF(AND(T72&gt;=601,T72&lt;=1000),"ALTO")))</f>
        <v>BAJO</v>
      </c>
      <c r="V72" s="44" t="str">
        <f t="shared" ref="V72" si="90">IF(U72= "BAJO","ACEPTABLE",IF(U72="MEDIO","NO ACEPTABLE",IF(U72="ALTO","NO ACEPTABLE")))</f>
        <v>ACEPTABLE</v>
      </c>
      <c r="W72" s="77" t="s">
        <v>131</v>
      </c>
      <c r="X72" s="77" t="s">
        <v>131</v>
      </c>
      <c r="Y72" s="77" t="s">
        <v>131</v>
      </c>
      <c r="Z72" s="76" t="s">
        <v>372</v>
      </c>
      <c r="AA72" s="76" t="s">
        <v>373</v>
      </c>
      <c r="AB72" s="76" t="s">
        <v>258</v>
      </c>
      <c r="AC72" s="125">
        <v>3</v>
      </c>
      <c r="AD72" s="125">
        <v>4</v>
      </c>
      <c r="AE72" s="126">
        <v>6</v>
      </c>
      <c r="AF72" s="125">
        <f t="shared" ref="AF72" si="91">(AC72*AD72*AE72)</f>
        <v>72</v>
      </c>
      <c r="AG72" s="44" t="str">
        <f t="shared" ref="AG72" si="92">IF(AND(AF72&gt;=1,AF72&lt;=300),"BAJO",IF(AND(AF72&gt;=301,AF72&lt;=600),"MEDIO",IF(AND(AF72&gt;=601,AF72&lt;=1000),"ALTO")))</f>
        <v>BAJO</v>
      </c>
      <c r="AH72" s="44" t="str">
        <f t="shared" ref="AH72" si="93">IF(AG72= "BAJO","ACEPTABLE",IF(AG72="MEDIO","NO ACEPTABLE",IF(AG72="ALTO","NO ACEPTABLE")))</f>
        <v>ACEPTABLE</v>
      </c>
    </row>
    <row r="73" spans="1:34" s="83" customFormat="1" ht="141.75" customHeight="1" x14ac:dyDescent="0.2">
      <c r="A73" s="159"/>
      <c r="B73" s="159"/>
      <c r="C73" s="159"/>
      <c r="D73" s="159"/>
      <c r="E73" s="77" t="s">
        <v>122</v>
      </c>
      <c r="F73" s="76" t="s">
        <v>178</v>
      </c>
      <c r="G73" s="77" t="str">
        <f t="shared" ref="G73:G80" si="94">IF(F73="Manipulación manual de cargas","BIOMECÁNICO",IF(F73="Movimientos repetitivos","BIOMECÁNICO",IF(F73="Esfuerzo","BIOMECÁNICO",IF(F73="Postura (prolongada mantenida, forzada,
antigravitacional)","BIOMECÁNICO",IF(F73="Mecánico (elementos o partes de máquinas, herramientas, equipos, piezas a trabajar, materiales proyectados sólidos o fluidos, superficies calientes)","CONDICIONES DE SEGURIDAD",IF(F73="Locativo (sistemas y medios de almacenamiento,  arrumes elevados sin estibas, muebles mal anclados en el piso o en la pared, almacenamientos inadecuados, condiciones de la estructura de trabajo)","CONDICIONES DE SEGURIDAD",IF(F73="Superficies de trabajo (irregulares, deslizantes, con diferencia del nivel, calientes)","CONDICIONES DE SEGURIDAD",IF(F73="Condiciones de orden y aseo, (caída de objetos, caída al mismo nivel o a un plano inferior, desorden en puestos de trabajo y bodegas)","CONDICIONES DE SEGURIDAD",IF(F73="Tecnológico (explosión, fuga, derrame de sustancias químicas, incendio)","CONDICIONES DE SEGURIDAD",IF(F73="Accidentes de tránsito - atropellamiento","CONDICIONES DE SEGURIDAD",IF(F73="Públicos (robos, atracos, asaltos, atentados, de orden público, etc.)","CONDICIONES DE SEGURIDAD",IF(F73="Eléctrico - (alta, media y baja tensión, estática por contacto indirecto)","CONDICIONES DE SEGURIDAD",IF(F73="Eléctrico - canalización inadecuada de cables eléctricos y de computo","CONDICIONES DE SEGURIDAD",IF(F73="Trabajo en alturas","CONDICIONES DE SEGURIDAD",IF(F73="Espacios confinados","CONDICIONES DE SEGURIDAD",IF(F73="Ruido de impacto, intermitente o continuo","FÍSICOS",IF(F73="Iluminación - luz visible por exceso o por deficiencia","FÍSICOS",IF(F73="Vibración cuerpo entero, segmentaria","FÍSICOS",IF(F73="Temperaturas extremas (calor y frío)","FÍSICOS",IF(F73="Ventilación (natural o artificial)","FÍSICOS",IF(F73="Presión admosférica (normal y ajustada)","FÍSICOS",IF(F73="Radiaciones ionizantes (rayos x, gama. beta y alfa)","FÍSICOS",IF(F73="Radiaciones no ionizantes (láser, ultravioleta, infrarroja, radiofrecuencia, microondas)","FÍSICOS",IF(F73="Gérmenes","BIOLÓGICOS",IF(F73="Parásitos","BIOLÓGICOS",IF(F73="Picaduras","BIOLÓGICOS",IF(F73="Mordeduras","BIOLÓGICOS",IF(F73="Fluidos o excrementos","BIOLÓGICOS",IF(F73="Polvos orgánicos inorgánicos","QUÍMICOS",IF(F73="Fibras","QUÍMICOS",IF(F73="Líquidos (nieblas y rocíos)","QUÍMICOS",IF(F73="Gases y vapores","QUÍMICOS",IF(F73="Humos metálicos, no metálicos","QUÍMICOS",IF(F73="Material particulado","QUÍMICOS",IF(F73="Gestión organizacional: Estilo de mando, pago, contratación, participación, inducción y capacitación, bienestar social, evaluación del desempeño y manejo de cambios","PSICOSOCIAL",IF(F73="Características de la organización del trabajo: Comunicación, tecnología, organización del trabajo y demandas cualitativas y cuantitativas de la labor","PSICOSOCIAL",IF(F73="Características del grupo social de trabajo: Relaciones, cohesión, calidad de interacciones y trabajo en equipo","PSICOSOCIAL",IF(F73="Condiciones de la tarea: Carga mental, contenido de la tarea, demandas emocionales, sistemas de control, definición de roles y monotonía","PSICOSOCIAL",IF(F73="Interface persona - tarea: Conocimientos, habilidades en relación con la demanda de la tarea, Iniciativa, autonomía y reconocimiento, identificación de la persona con la tarea y la organización","PSICOSOCIAL",IF(F73="Jornada de trabajo: Pausas, Trabajo nocturno, rotación, horas extras y descansos","PSICOSOCIAL",IF(F73="Antrópicos (inundaciones, deslizamientos, incendios forestales, sequías, aludes)","FENÓMENO NATURAL",IF(F73="Geofísicos (terremotos, volcanes, subsidencias, colapsos, inestabilidad del terreno)","FENÓMENO NATURAL",IF(F73="Meteorológicos (huracanes, tornados, granizadas, tormenta eléctrica)","FENÓMENO NATURAL")))))))))))))))))))))))))))))))))))))))))))</f>
        <v>CONDICIONES DE SEGURIDAD</v>
      </c>
      <c r="H73" s="6" t="s">
        <v>208</v>
      </c>
      <c r="I73" s="5"/>
      <c r="J73" s="5" t="s">
        <v>0</v>
      </c>
      <c r="K73" s="5" t="s">
        <v>0</v>
      </c>
      <c r="L73" s="5" t="s">
        <v>0</v>
      </c>
      <c r="M73" s="5"/>
      <c r="N73" s="5"/>
      <c r="O73" s="5"/>
      <c r="P73" s="5"/>
      <c r="Q73" s="147">
        <v>6</v>
      </c>
      <c r="R73" s="147">
        <v>4</v>
      </c>
      <c r="S73" s="45">
        <v>6</v>
      </c>
      <c r="T73" s="147">
        <f t="shared" si="81"/>
        <v>144</v>
      </c>
      <c r="U73" s="44" t="str">
        <f t="shared" si="82"/>
        <v>BAJO</v>
      </c>
      <c r="V73" s="44" t="str">
        <f t="shared" si="83"/>
        <v>ACEPTABLE</v>
      </c>
      <c r="W73" s="7" t="s">
        <v>131</v>
      </c>
      <c r="X73" s="7" t="s">
        <v>131</v>
      </c>
      <c r="Y73" s="7" t="s">
        <v>131</v>
      </c>
      <c r="Z73" s="76" t="s">
        <v>375</v>
      </c>
      <c r="AA73" s="76" t="s">
        <v>374</v>
      </c>
      <c r="AB73" s="6" t="s">
        <v>233</v>
      </c>
      <c r="AC73" s="147">
        <v>3</v>
      </c>
      <c r="AD73" s="147">
        <v>4</v>
      </c>
      <c r="AE73" s="45">
        <v>6</v>
      </c>
      <c r="AF73" s="147">
        <f t="shared" si="84"/>
        <v>72</v>
      </c>
      <c r="AG73" s="44" t="str">
        <f t="shared" si="85"/>
        <v>BAJO</v>
      </c>
      <c r="AH73" s="44" t="str">
        <f t="shared" si="86"/>
        <v>ACEPTABLE</v>
      </c>
    </row>
    <row r="74" spans="1:34" ht="164.25" customHeight="1" x14ac:dyDescent="0.2">
      <c r="A74" s="159"/>
      <c r="B74" s="159"/>
      <c r="C74" s="159"/>
      <c r="D74" s="159"/>
      <c r="E74" s="77" t="s">
        <v>122</v>
      </c>
      <c r="F74" s="76" t="s">
        <v>179</v>
      </c>
      <c r="G74" s="77" t="str">
        <f t="shared" si="94"/>
        <v>CONDICIONES DE SEGURIDAD</v>
      </c>
      <c r="H74" s="6" t="s">
        <v>376</v>
      </c>
      <c r="I74" s="5"/>
      <c r="J74" s="5" t="s">
        <v>0</v>
      </c>
      <c r="K74" s="5" t="s">
        <v>0</v>
      </c>
      <c r="L74" s="5" t="s">
        <v>0</v>
      </c>
      <c r="M74" s="5"/>
      <c r="N74" s="5"/>
      <c r="O74" s="5"/>
      <c r="P74" s="5"/>
      <c r="Q74" s="154">
        <v>6</v>
      </c>
      <c r="R74" s="154">
        <v>6</v>
      </c>
      <c r="S74" s="45">
        <v>3</v>
      </c>
      <c r="T74" s="154">
        <f>(Q74*R74*S74)</f>
        <v>108</v>
      </c>
      <c r="U74" s="44" t="str">
        <f>IF(AND(T74&gt;=1,T74&lt;=300),"BAJO",IF(AND(T74&gt;=301,T74&lt;=600),"MEDIO",IF(AND(T74&gt;=601,T74&lt;=1000),"ALTO")))</f>
        <v>BAJO</v>
      </c>
      <c r="V74" s="44" t="str">
        <f>IF(U74= "BAJO","ACEPTABLE",IF(U74="MEDIO","NO ACEPTABLE",IF(U74="ALTO","NO ACEPTABLE")))</f>
        <v>ACEPTABLE</v>
      </c>
      <c r="W74" s="7" t="s">
        <v>131</v>
      </c>
      <c r="X74" s="7" t="s">
        <v>131</v>
      </c>
      <c r="Y74" s="7" t="s">
        <v>131</v>
      </c>
      <c r="Z74" s="6" t="s">
        <v>378</v>
      </c>
      <c r="AA74" s="77" t="s">
        <v>131</v>
      </c>
      <c r="AB74" s="6" t="s">
        <v>377</v>
      </c>
      <c r="AC74" s="154">
        <v>3</v>
      </c>
      <c r="AD74" s="154">
        <v>6</v>
      </c>
      <c r="AE74" s="45">
        <v>3</v>
      </c>
      <c r="AF74" s="154">
        <f>(AC74*AD74*AE74)</f>
        <v>54</v>
      </c>
      <c r="AG74" s="44" t="str">
        <f>IF(AND(AF74&gt;=1,AF74&lt;=300),"BAJO",IF(AND(AF74&gt;=301,AF74&lt;=600),"MEDIO",IF(AND(AF74&gt;=601,AF74&lt;=1000),"ALTO")))</f>
        <v>BAJO</v>
      </c>
      <c r="AH74" s="44" t="str">
        <f>IF(AG74= "BAJO","ACEPTABLE",IF(AG74="MEDIO","NO ACEPTABLE",IF(AG74="ALTO","NO ACEPTABLE")))</f>
        <v>ACEPTABLE</v>
      </c>
    </row>
    <row r="75" spans="1:34" s="83" customFormat="1" ht="168" customHeight="1" x14ac:dyDescent="0.2">
      <c r="A75" s="159"/>
      <c r="B75" s="159"/>
      <c r="C75" s="159"/>
      <c r="D75" s="159"/>
      <c r="E75" s="77" t="s">
        <v>122</v>
      </c>
      <c r="F75" s="76" t="s">
        <v>162</v>
      </c>
      <c r="G75" s="77" t="str">
        <f t="shared" si="94"/>
        <v>CONDICIONES DE SEGURIDAD</v>
      </c>
      <c r="H75" s="6" t="s">
        <v>288</v>
      </c>
      <c r="I75" s="5"/>
      <c r="J75" s="5" t="s">
        <v>0</v>
      </c>
      <c r="K75" s="5" t="s">
        <v>0</v>
      </c>
      <c r="L75" s="5" t="s">
        <v>0</v>
      </c>
      <c r="M75" s="5"/>
      <c r="N75" s="5"/>
      <c r="O75" s="5"/>
      <c r="P75" s="5"/>
      <c r="Q75" s="154">
        <v>6</v>
      </c>
      <c r="R75" s="154">
        <v>10</v>
      </c>
      <c r="S75" s="45">
        <v>3</v>
      </c>
      <c r="T75" s="154">
        <f t="shared" ref="T75" si="95">(Q75*R75*S75)</f>
        <v>180</v>
      </c>
      <c r="U75" s="142" t="str">
        <f t="shared" ref="U75" si="96">IF(AND(T75&gt;=1,T75&lt;=300),"BAJO",IF(AND(T75&gt;=301,T75&lt;=600),"MEDIO",IF(AND(T75&gt;=601,T75&lt;=1000),"ALTO")))</f>
        <v>BAJO</v>
      </c>
      <c r="V75" s="142" t="str">
        <f t="shared" ref="V75" si="97">IF(U75= "BAJO","ACEPTABLE",IF(U75="MEDIO","NO ACEPTABLE",IF(U75="ALTO","NO ACEPTABLE")))</f>
        <v>ACEPTABLE</v>
      </c>
      <c r="W75" s="7" t="s">
        <v>131</v>
      </c>
      <c r="X75" s="7" t="s">
        <v>131</v>
      </c>
      <c r="Y75" s="7" t="s">
        <v>131</v>
      </c>
      <c r="Z75" s="6" t="s">
        <v>287</v>
      </c>
      <c r="AA75" s="7" t="s">
        <v>131</v>
      </c>
      <c r="AB75" s="6" t="s">
        <v>236</v>
      </c>
      <c r="AC75" s="154">
        <v>3</v>
      </c>
      <c r="AD75" s="154">
        <v>6</v>
      </c>
      <c r="AE75" s="45">
        <v>3</v>
      </c>
      <c r="AF75" s="147">
        <f t="shared" si="84"/>
        <v>54</v>
      </c>
      <c r="AG75" s="44" t="str">
        <f t="shared" si="85"/>
        <v>BAJO</v>
      </c>
      <c r="AH75" s="44" t="str">
        <f t="shared" si="86"/>
        <v>ACEPTABLE</v>
      </c>
    </row>
    <row r="76" spans="1:34" s="83" customFormat="1" ht="300.75" customHeight="1" x14ac:dyDescent="0.2">
      <c r="A76" s="159"/>
      <c r="B76" s="159"/>
      <c r="C76" s="159"/>
      <c r="D76" s="159"/>
      <c r="E76" s="77" t="s">
        <v>122</v>
      </c>
      <c r="F76" s="76" t="s">
        <v>177</v>
      </c>
      <c r="G76" s="77" t="str">
        <f t="shared" si="94"/>
        <v>CONDICIONES DE SEGURIDAD</v>
      </c>
      <c r="H76" s="6" t="s">
        <v>259</v>
      </c>
      <c r="I76" s="5"/>
      <c r="J76" s="5" t="s">
        <v>0</v>
      </c>
      <c r="K76" s="5" t="s">
        <v>0</v>
      </c>
      <c r="L76" s="5" t="s">
        <v>0</v>
      </c>
      <c r="M76" s="5"/>
      <c r="N76" s="5"/>
      <c r="O76" s="5"/>
      <c r="P76" s="5"/>
      <c r="Q76" s="147">
        <v>6</v>
      </c>
      <c r="R76" s="147">
        <v>10</v>
      </c>
      <c r="S76" s="45">
        <v>3</v>
      </c>
      <c r="T76" s="147">
        <f t="shared" si="81"/>
        <v>180</v>
      </c>
      <c r="U76" s="44" t="str">
        <f t="shared" si="82"/>
        <v>BAJO</v>
      </c>
      <c r="V76" s="44" t="str">
        <f t="shared" si="83"/>
        <v>ACEPTABLE</v>
      </c>
      <c r="W76" s="7" t="s">
        <v>131</v>
      </c>
      <c r="X76" s="7" t="s">
        <v>131</v>
      </c>
      <c r="Y76" s="7" t="s">
        <v>131</v>
      </c>
      <c r="Z76" s="6" t="s">
        <v>380</v>
      </c>
      <c r="AA76" s="7" t="s">
        <v>131</v>
      </c>
      <c r="AB76" s="6" t="s">
        <v>345</v>
      </c>
      <c r="AC76" s="147">
        <v>3</v>
      </c>
      <c r="AD76" s="147">
        <v>10</v>
      </c>
      <c r="AE76" s="45">
        <v>3</v>
      </c>
      <c r="AF76" s="147">
        <f t="shared" si="84"/>
        <v>90</v>
      </c>
      <c r="AG76" s="44" t="str">
        <f t="shared" si="85"/>
        <v>BAJO</v>
      </c>
      <c r="AH76" s="44" t="str">
        <f t="shared" si="86"/>
        <v>ACEPTABLE</v>
      </c>
    </row>
    <row r="77" spans="1:34" s="83" customFormat="1" ht="187.5" customHeight="1" x14ac:dyDescent="0.2">
      <c r="A77" s="159"/>
      <c r="B77" s="159"/>
      <c r="C77" s="159"/>
      <c r="D77" s="159"/>
      <c r="E77" s="77" t="s">
        <v>122</v>
      </c>
      <c r="F77" s="76" t="s">
        <v>177</v>
      </c>
      <c r="G77" s="77" t="str">
        <f t="shared" si="94"/>
        <v>CONDICIONES DE SEGURIDAD</v>
      </c>
      <c r="H77" s="6" t="s">
        <v>260</v>
      </c>
      <c r="I77" s="5"/>
      <c r="J77" s="5" t="s">
        <v>0</v>
      </c>
      <c r="K77" s="5" t="s">
        <v>0</v>
      </c>
      <c r="L77" s="5" t="s">
        <v>0</v>
      </c>
      <c r="M77" s="5"/>
      <c r="N77" s="5"/>
      <c r="O77" s="5"/>
      <c r="P77" s="5"/>
      <c r="Q77" s="154">
        <v>6</v>
      </c>
      <c r="R77" s="154">
        <v>4</v>
      </c>
      <c r="S77" s="45">
        <v>3</v>
      </c>
      <c r="T77" s="154">
        <f t="shared" si="81"/>
        <v>72</v>
      </c>
      <c r="U77" s="142" t="str">
        <f t="shared" si="82"/>
        <v>BAJO</v>
      </c>
      <c r="V77" s="142" t="str">
        <f t="shared" si="83"/>
        <v>ACEPTABLE</v>
      </c>
      <c r="W77" s="7" t="s">
        <v>131</v>
      </c>
      <c r="X77" s="7" t="s">
        <v>131</v>
      </c>
      <c r="Y77" s="7" t="s">
        <v>131</v>
      </c>
      <c r="Z77" s="6" t="s">
        <v>380</v>
      </c>
      <c r="AA77" s="7" t="s">
        <v>131</v>
      </c>
      <c r="AB77" s="6" t="s">
        <v>237</v>
      </c>
      <c r="AC77" s="154">
        <v>3</v>
      </c>
      <c r="AD77" s="154">
        <v>4</v>
      </c>
      <c r="AE77" s="45">
        <v>3</v>
      </c>
      <c r="AF77" s="147">
        <f t="shared" si="84"/>
        <v>36</v>
      </c>
      <c r="AG77" s="44" t="str">
        <f t="shared" si="85"/>
        <v>BAJO</v>
      </c>
      <c r="AH77" s="44" t="str">
        <f t="shared" si="86"/>
        <v>ACEPTABLE</v>
      </c>
    </row>
    <row r="78" spans="1:34" s="83" customFormat="1" ht="146.25" customHeight="1" x14ac:dyDescent="0.2">
      <c r="A78" s="159"/>
      <c r="B78" s="159"/>
      <c r="C78" s="159"/>
      <c r="D78" s="159"/>
      <c r="E78" s="77" t="s">
        <v>153</v>
      </c>
      <c r="F78" s="76" t="s">
        <v>186</v>
      </c>
      <c r="G78" s="77" t="str">
        <f t="shared" si="94"/>
        <v>FENÓMENO NATURAL</v>
      </c>
      <c r="H78" s="6" t="s">
        <v>190</v>
      </c>
      <c r="I78" s="5"/>
      <c r="J78" s="5" t="s">
        <v>0</v>
      </c>
      <c r="K78" s="5" t="s">
        <v>0</v>
      </c>
      <c r="L78" s="5" t="s">
        <v>0</v>
      </c>
      <c r="M78" s="5"/>
      <c r="N78" s="5"/>
      <c r="O78" s="5"/>
      <c r="P78" s="5"/>
      <c r="Q78" s="148">
        <v>3</v>
      </c>
      <c r="R78" s="148">
        <v>6</v>
      </c>
      <c r="S78" s="45">
        <v>1</v>
      </c>
      <c r="T78" s="148">
        <f t="shared" si="81"/>
        <v>18</v>
      </c>
      <c r="U78" s="44" t="str">
        <f t="shared" si="82"/>
        <v>BAJO</v>
      </c>
      <c r="V78" s="44" t="str">
        <f t="shared" si="83"/>
        <v>ACEPTABLE</v>
      </c>
      <c r="W78" s="7" t="s">
        <v>131</v>
      </c>
      <c r="X78" s="7" t="s">
        <v>131</v>
      </c>
      <c r="Y78" s="7" t="s">
        <v>131</v>
      </c>
      <c r="Z78" s="6" t="s">
        <v>382</v>
      </c>
      <c r="AA78" s="149" t="s">
        <v>131</v>
      </c>
      <c r="AB78" s="6" t="s">
        <v>381</v>
      </c>
      <c r="AC78" s="148">
        <v>1</v>
      </c>
      <c r="AD78" s="148">
        <v>4</v>
      </c>
      <c r="AE78" s="45">
        <v>1</v>
      </c>
      <c r="AF78" s="148">
        <f t="shared" si="84"/>
        <v>4</v>
      </c>
      <c r="AG78" s="44" t="str">
        <f t="shared" si="85"/>
        <v>BAJO</v>
      </c>
      <c r="AH78" s="44" t="str">
        <f t="shared" si="86"/>
        <v>ACEPTABLE</v>
      </c>
    </row>
    <row r="79" spans="1:34" s="83" customFormat="1" ht="134.25" customHeight="1" thickBot="1" x14ac:dyDescent="0.25">
      <c r="A79" s="159"/>
      <c r="B79" s="159"/>
      <c r="C79" s="159"/>
      <c r="D79" s="159"/>
      <c r="E79" s="77" t="s">
        <v>153</v>
      </c>
      <c r="F79" s="76" t="s">
        <v>185</v>
      </c>
      <c r="G79" s="77" t="str">
        <f t="shared" si="94"/>
        <v>FENÓMENO NATURAL</v>
      </c>
      <c r="H79" s="6" t="s">
        <v>187</v>
      </c>
      <c r="I79" s="5"/>
      <c r="J79" s="5" t="s">
        <v>0</v>
      </c>
      <c r="K79" s="5" t="s">
        <v>0</v>
      </c>
      <c r="L79" s="5" t="s">
        <v>0</v>
      </c>
      <c r="M79" s="5"/>
      <c r="N79" s="5"/>
      <c r="O79" s="5"/>
      <c r="P79" s="5"/>
      <c r="Q79" s="148">
        <v>3</v>
      </c>
      <c r="R79" s="148">
        <v>6</v>
      </c>
      <c r="S79" s="45">
        <v>1</v>
      </c>
      <c r="T79" s="148">
        <f t="shared" si="81"/>
        <v>18</v>
      </c>
      <c r="U79" s="44" t="str">
        <f t="shared" si="82"/>
        <v>BAJO</v>
      </c>
      <c r="V79" s="44" t="str">
        <f t="shared" si="83"/>
        <v>ACEPTABLE</v>
      </c>
      <c r="W79" s="7" t="s">
        <v>131</v>
      </c>
      <c r="X79" s="7" t="s">
        <v>131</v>
      </c>
      <c r="Y79" s="7" t="s">
        <v>131</v>
      </c>
      <c r="Z79" s="6" t="s">
        <v>382</v>
      </c>
      <c r="AA79" s="150" t="s">
        <v>131</v>
      </c>
      <c r="AB79" s="6" t="s">
        <v>381</v>
      </c>
      <c r="AC79" s="104">
        <v>1</v>
      </c>
      <c r="AD79" s="104">
        <v>4</v>
      </c>
      <c r="AE79" s="105">
        <v>1</v>
      </c>
      <c r="AF79" s="104">
        <f t="shared" si="84"/>
        <v>4</v>
      </c>
      <c r="AG79" s="106" t="str">
        <f t="shared" si="85"/>
        <v>BAJO</v>
      </c>
      <c r="AH79" s="106" t="str">
        <f t="shared" si="86"/>
        <v>ACEPTABLE</v>
      </c>
    </row>
    <row r="80" spans="1:34" s="83" customFormat="1" ht="141.75" customHeight="1" thickBot="1" x14ac:dyDescent="0.25">
      <c r="A80" s="160"/>
      <c r="B80" s="160"/>
      <c r="C80" s="160"/>
      <c r="D80" s="160"/>
      <c r="E80" s="77" t="s">
        <v>153</v>
      </c>
      <c r="F80" s="76" t="s">
        <v>184</v>
      </c>
      <c r="G80" s="77" t="str">
        <f t="shared" si="94"/>
        <v>FENÓMENO NATURAL</v>
      </c>
      <c r="H80" s="6" t="s">
        <v>189</v>
      </c>
      <c r="I80" s="5"/>
      <c r="J80" s="5" t="s">
        <v>0</v>
      </c>
      <c r="K80" s="5" t="s">
        <v>0</v>
      </c>
      <c r="L80" s="5" t="s">
        <v>0</v>
      </c>
      <c r="M80" s="5"/>
      <c r="N80" s="5"/>
      <c r="O80" s="5"/>
      <c r="P80" s="5"/>
      <c r="Q80" s="148">
        <v>6</v>
      </c>
      <c r="R80" s="148">
        <v>6</v>
      </c>
      <c r="S80" s="45">
        <v>1</v>
      </c>
      <c r="T80" s="148">
        <f t="shared" si="81"/>
        <v>36</v>
      </c>
      <c r="U80" s="44" t="str">
        <f t="shared" si="82"/>
        <v>BAJO</v>
      </c>
      <c r="V80" s="44" t="str">
        <f t="shared" si="83"/>
        <v>ACEPTABLE</v>
      </c>
      <c r="W80" s="7" t="s">
        <v>131</v>
      </c>
      <c r="X80" s="7" t="s">
        <v>131</v>
      </c>
      <c r="Y80" s="7" t="s">
        <v>131</v>
      </c>
      <c r="Z80" s="6" t="s">
        <v>382</v>
      </c>
      <c r="AA80" s="150" t="s">
        <v>131</v>
      </c>
      <c r="AB80" s="6" t="s">
        <v>238</v>
      </c>
      <c r="AC80" s="148">
        <v>3</v>
      </c>
      <c r="AD80" s="148">
        <v>4</v>
      </c>
      <c r="AE80" s="45">
        <v>1</v>
      </c>
      <c r="AF80" s="148">
        <f t="shared" si="84"/>
        <v>12</v>
      </c>
      <c r="AG80" s="44" t="str">
        <f t="shared" si="85"/>
        <v>BAJO</v>
      </c>
      <c r="AH80" s="44" t="str">
        <f t="shared" si="86"/>
        <v>ACEPTABLE</v>
      </c>
    </row>
  </sheetData>
  <protectedRanges>
    <protectedRange sqref="A1:AH4" name="Rango3"/>
  </protectedRanges>
  <mergeCells count="72">
    <mergeCell ref="A50:A80"/>
    <mergeCell ref="S8:S9"/>
    <mergeCell ref="W8:W9"/>
    <mergeCell ref="AC5:AE5"/>
    <mergeCell ref="Z8:Z9"/>
    <mergeCell ref="AA8:AA9"/>
    <mergeCell ref="AB8:AB9"/>
    <mergeCell ref="AC8:AC9"/>
    <mergeCell ref="AD8:AD9"/>
    <mergeCell ref="AE8:AE9"/>
    <mergeCell ref="V8:V9"/>
    <mergeCell ref="X8:X9"/>
    <mergeCell ref="A5:F5"/>
    <mergeCell ref="A6:F6"/>
    <mergeCell ref="AD6:AF6"/>
    <mergeCell ref="AA5:AB5"/>
    <mergeCell ref="AH8:AH9"/>
    <mergeCell ref="A1:G4"/>
    <mergeCell ref="F7:G7"/>
    <mergeCell ref="H7:H9"/>
    <mergeCell ref="I7:K7"/>
    <mergeCell ref="L7:P7"/>
    <mergeCell ref="O8:O9"/>
    <mergeCell ref="N8:N9"/>
    <mergeCell ref="L8:L9"/>
    <mergeCell ref="H1:AB1"/>
    <mergeCell ref="Q7:V7"/>
    <mergeCell ref="W7:AB7"/>
    <mergeCell ref="P8:P9"/>
    <mergeCell ref="Q8:Q9"/>
    <mergeCell ref="R8:R9"/>
    <mergeCell ref="AC1:AH1"/>
    <mergeCell ref="BI5:BJ5"/>
    <mergeCell ref="A7:A9"/>
    <mergeCell ref="B7:B9"/>
    <mergeCell ref="C7:C9"/>
    <mergeCell ref="D7:D9"/>
    <mergeCell ref="E7:E9"/>
    <mergeCell ref="I5:R5"/>
    <mergeCell ref="S5:U5"/>
    <mergeCell ref="V5:W5"/>
    <mergeCell ref="X5:Y5"/>
    <mergeCell ref="Y8:Y9"/>
    <mergeCell ref="AC7:AH7"/>
    <mergeCell ref="F8:F9"/>
    <mergeCell ref="M8:M9"/>
    <mergeCell ref="AK5:AV5"/>
    <mergeCell ref="AG6:AH6"/>
    <mergeCell ref="H2:AB2"/>
    <mergeCell ref="AC2:AH2"/>
    <mergeCell ref="H3:AB4"/>
    <mergeCell ref="AC3:AH3"/>
    <mergeCell ref="AC4:AH4"/>
    <mergeCell ref="A10:A49"/>
    <mergeCell ref="I6:M6"/>
    <mergeCell ref="N6:P6"/>
    <mergeCell ref="Q6:U6"/>
    <mergeCell ref="AF5:AG5"/>
    <mergeCell ref="AG8:AG9"/>
    <mergeCell ref="B50:B80"/>
    <mergeCell ref="C50:C80"/>
    <mergeCell ref="D50:D80"/>
    <mergeCell ref="AF8:AF9"/>
    <mergeCell ref="T8:T9"/>
    <mergeCell ref="U8:U9"/>
    <mergeCell ref="B10:B49"/>
    <mergeCell ref="C10:C49"/>
    <mergeCell ref="D10:D49"/>
    <mergeCell ref="G8:G9"/>
    <mergeCell ref="I8:I9"/>
    <mergeCell ref="J8:J9"/>
    <mergeCell ref="K8:K9"/>
  </mergeCells>
  <conditionalFormatting sqref="AG37:AH38 U37:V38 AG17:AH17 U17:V17 U20:V20 AG22:AH23 U22:V23 AG63:AH64 U40:V40 AG40:AH40 U42:V45 AG42:AH45 AG47:AH48 U47:V48">
    <cfRule type="cellIs" dxfId="1475" priority="6258" operator="equal">
      <formula>FALSE</formula>
    </cfRule>
    <cfRule type="cellIs" dxfId="1474" priority="6259" operator="equal">
      <formula>"IMPORTANTE"</formula>
    </cfRule>
    <cfRule type="cellIs" dxfId="1473" priority="6260" operator="equal">
      <formula>"MODERADO"</formula>
    </cfRule>
    <cfRule type="cellIs" dxfId="1472" priority="6261" operator="equal">
      <formula>"TOLERABLE"</formula>
    </cfRule>
    <cfRule type="cellIs" dxfId="1471" priority="6262" operator="equal">
      <formula>"TRIVIAL"</formula>
    </cfRule>
    <cfRule type="cellIs" dxfId="1470" priority="6263" operator="equal">
      <formula>"T'Sede AVIANCA'!"</formula>
    </cfRule>
    <cfRule type="cellIs" dxfId="1469" priority="6270" operator="equal">
      <formula>"MEDIANAMENTE ACEPTABLE"</formula>
    </cfRule>
    <cfRule type="cellIs" dxfId="1468" priority="6271" operator="equal">
      <formula>"ACEPTABLE"</formula>
    </cfRule>
    <cfRule type="cellIs" dxfId="1467" priority="6272" operator="equal">
      <formula>"NO ACEPTABLE"</formula>
    </cfRule>
    <cfRule type="cellIs" dxfId="1466" priority="6273" stopIfTrue="1" operator="equal">
      <formula>"BAJO"</formula>
    </cfRule>
    <cfRule type="cellIs" dxfId="1465" priority="6274" stopIfTrue="1" operator="equal">
      <formula>"MEDIO"</formula>
    </cfRule>
    <cfRule type="cellIs" dxfId="1464" priority="6275" stopIfTrue="1" operator="equal">
      <formula>"ALTO"</formula>
    </cfRule>
  </conditionalFormatting>
  <conditionalFormatting sqref="AG37:AH38 U37:V38 AG17:AH17 U17:V17 U20:V20 AG22:AH23 U22:V23 AG63:AH64 U40:V40 AG40:AH40 U42:V45 AG42:AH45 AG47:AH48 U47:V48">
    <cfRule type="cellIs" dxfId="1463" priority="6268" operator="equal">
      <formula>"MEDIO"</formula>
    </cfRule>
    <cfRule type="cellIs" dxfId="1462" priority="6269" operator="equal">
      <formula>"MEDIO"</formula>
    </cfRule>
  </conditionalFormatting>
  <conditionalFormatting sqref="AG37:AH38 U37:V38 AG17:AH17 U17:V17 U20:V20 AG22:AH23 U22:V23 AG63:AH64 U40:V40 AG40:AH40 U42:V45 AG42:AH45 AG47:AH48 U47:V48">
    <cfRule type="cellIs" dxfId="1461" priority="6266" operator="equal">
      <formula>"ALTO"</formula>
    </cfRule>
    <cfRule type="cellIs" dxfId="1460" priority="6267" operator="equal">
      <formula>"MEDIO"</formula>
    </cfRule>
  </conditionalFormatting>
  <conditionalFormatting sqref="AG37:AH38 U37:V38 AG17:AH17 U17:V17 U20:V20 AG22:AH23 U22:V23 AG63:AH64 U40:V40 AG40:AH40 U42:V45 AG42:AH45 AG47:AH48 U47:V48">
    <cfRule type="cellIs" dxfId="1459" priority="6265" operator="equal">
      <formula>"BAJO"</formula>
    </cfRule>
  </conditionalFormatting>
  <conditionalFormatting sqref="AG37:AH38 U37:V38 AG17:AH17 U17:V17 U20:V20 AG22:AH23 U22:V23 AG63:AH64 U40:V40 AG40:AH40 U42:V45 AG42:AH45 AG47:AH48 U47:V48">
    <cfRule type="cellIs" dxfId="1458" priority="6264" operator="equal">
      <formula>"MEDIO"</formula>
    </cfRule>
  </conditionalFormatting>
  <conditionalFormatting sqref="AG37:AH38 U37:V38 AG17:AH17 U17:V17 U20:V20 AG22:AH23 U22:V23 AG63:AH64 U40:V40 AG40:AH40 U42:V45 AG42:AH45 AG47:AH48 U47:V48">
    <cfRule type="cellIs" dxfId="1457" priority="6276" operator="equal">
      <formula>#REF!</formula>
    </cfRule>
  </conditionalFormatting>
  <conditionalFormatting sqref="AF37:AF38 T37:T38 T17 AF17 T20 AF20 T22:T23 AF22:AF23 AF63:AF64 T40 AF40 AF42:AF45 T42:T45 T47:T48 AF47:AF48">
    <cfRule type="cellIs" dxfId="1456" priority="6257" operator="equal">
      <formula>0</formula>
    </cfRule>
  </conditionalFormatting>
  <conditionalFormatting sqref="U41:V41 AG41:AH41">
    <cfRule type="cellIs" dxfId="1455" priority="6212" operator="equal">
      <formula>FALSE</formula>
    </cfRule>
    <cfRule type="cellIs" dxfId="1454" priority="6213" operator="equal">
      <formula>"IMPORTANTE"</formula>
    </cfRule>
    <cfRule type="cellIs" dxfId="1453" priority="6214" operator="equal">
      <formula>"MODERADO"</formula>
    </cfRule>
    <cfRule type="cellIs" dxfId="1452" priority="6215" operator="equal">
      <formula>"TOLERABLE"</formula>
    </cfRule>
    <cfRule type="cellIs" dxfId="1451" priority="6216" operator="equal">
      <formula>"TRIVIAL"</formula>
    </cfRule>
    <cfRule type="cellIs" dxfId="1450" priority="6217" operator="equal">
      <formula>"T'Sede AVIANCA'!"</formula>
    </cfRule>
    <cfRule type="cellIs" dxfId="1449" priority="6224" operator="equal">
      <formula>"MEDIANAMENTE ACEPTABLE"</formula>
    </cfRule>
    <cfRule type="cellIs" dxfId="1448" priority="6225" operator="equal">
      <formula>"ACEPTABLE"</formula>
    </cfRule>
    <cfRule type="cellIs" dxfId="1447" priority="6226" operator="equal">
      <formula>"NO ACEPTABLE"</formula>
    </cfRule>
    <cfRule type="cellIs" dxfId="1446" priority="6227" stopIfTrue="1" operator="equal">
      <formula>"BAJO"</formula>
    </cfRule>
    <cfRule type="cellIs" dxfId="1445" priority="6228" stopIfTrue="1" operator="equal">
      <formula>"MEDIO"</formula>
    </cfRule>
    <cfRule type="cellIs" dxfId="1444" priority="6229" stopIfTrue="1" operator="equal">
      <formula>"ALTO"</formula>
    </cfRule>
  </conditionalFormatting>
  <conditionalFormatting sqref="U41:V41 AG41:AH41">
    <cfRule type="cellIs" dxfId="1443" priority="6222" operator="equal">
      <formula>"MEDIO"</formula>
    </cfRule>
    <cfRule type="cellIs" dxfId="1442" priority="6223" operator="equal">
      <formula>"MEDIO"</formula>
    </cfRule>
  </conditionalFormatting>
  <conditionalFormatting sqref="U41:V41 AG41:AH41">
    <cfRule type="cellIs" dxfId="1441" priority="6220" operator="equal">
      <formula>"ALTO"</formula>
    </cfRule>
    <cfRule type="cellIs" dxfId="1440" priority="6221" operator="equal">
      <formula>"MEDIO"</formula>
    </cfRule>
  </conditionalFormatting>
  <conditionalFormatting sqref="U41:V41 AG41:AH41">
    <cfRule type="cellIs" dxfId="1439" priority="6219" operator="equal">
      <formula>"BAJO"</formula>
    </cfRule>
  </conditionalFormatting>
  <conditionalFormatting sqref="U41:V41 AG41:AH41">
    <cfRule type="cellIs" dxfId="1438" priority="6218" operator="equal">
      <formula>"MEDIO"</formula>
    </cfRule>
  </conditionalFormatting>
  <conditionalFormatting sqref="U41:V41 AG41:AH41">
    <cfRule type="cellIs" dxfId="1437" priority="6230" operator="equal">
      <formula>#REF!</formula>
    </cfRule>
  </conditionalFormatting>
  <conditionalFormatting sqref="T41 AF41">
    <cfRule type="cellIs" dxfId="1436" priority="6211" operator="equal">
      <formula>0</formula>
    </cfRule>
  </conditionalFormatting>
  <conditionalFormatting sqref="U41">
    <cfRule type="colorScale" priority="6231">
      <colorScale>
        <cfvo type="min"/>
        <cfvo type="percentile" val="50"/>
        <cfvo type="max"/>
        <color rgb="FFF8696B"/>
        <color rgb="FFFFEB84"/>
        <color rgb="FF63BE7B"/>
      </colorScale>
    </cfRule>
  </conditionalFormatting>
  <conditionalFormatting sqref="AG41:AH41">
    <cfRule type="colorScale" priority="6232">
      <colorScale>
        <cfvo type="min"/>
        <cfvo type="percentile" val="50"/>
        <cfvo type="max"/>
        <color rgb="FFF8696B"/>
        <color rgb="FFFFEB84"/>
        <color rgb="FF63BE7B"/>
      </colorScale>
    </cfRule>
  </conditionalFormatting>
  <conditionalFormatting sqref="V41">
    <cfRule type="colorScale" priority="6233">
      <colorScale>
        <cfvo type="min"/>
        <cfvo type="percentile" val="50"/>
        <cfvo type="max"/>
        <color rgb="FFF8696B"/>
        <color rgb="FFFFEB84"/>
        <color rgb="FF63BE7B"/>
      </colorScale>
    </cfRule>
  </conditionalFormatting>
  <conditionalFormatting sqref="G27 G17 G20 G22:G23 G37:G38 G63:G64 G40:G45 G47:G48">
    <cfRule type="cellIs" dxfId="1435" priority="6187" operator="equal">
      <formula>FALSE</formula>
    </cfRule>
  </conditionalFormatting>
  <conditionalFormatting sqref="AG27:AH27 U27:V27">
    <cfRule type="cellIs" dxfId="1434" priority="6141" operator="equal">
      <formula>FALSE</formula>
    </cfRule>
    <cfRule type="cellIs" dxfId="1433" priority="6142" operator="equal">
      <formula>"IMPORTANTE"</formula>
    </cfRule>
    <cfRule type="cellIs" dxfId="1432" priority="6143" operator="equal">
      <formula>"MODERADO"</formula>
    </cfRule>
    <cfRule type="cellIs" dxfId="1431" priority="6144" operator="equal">
      <formula>"TOLERABLE"</formula>
    </cfRule>
    <cfRule type="cellIs" dxfId="1430" priority="6145" operator="equal">
      <formula>"TRIVIAL"</formula>
    </cfRule>
    <cfRule type="cellIs" dxfId="1429" priority="6146" operator="equal">
      <formula>"T'Sede AVIANCA'!"</formula>
    </cfRule>
    <cfRule type="cellIs" dxfId="1428" priority="6153" operator="equal">
      <formula>"MEDIANAMENTE ACEPTABLE"</formula>
    </cfRule>
    <cfRule type="cellIs" dxfId="1427" priority="6154" operator="equal">
      <formula>"ACEPTABLE"</formula>
    </cfRule>
    <cfRule type="cellIs" dxfId="1426" priority="6155" operator="equal">
      <formula>"NO ACEPTABLE"</formula>
    </cfRule>
    <cfRule type="cellIs" dxfId="1425" priority="6156" stopIfTrue="1" operator="equal">
      <formula>"BAJO"</formula>
    </cfRule>
    <cfRule type="cellIs" dxfId="1424" priority="6157" stopIfTrue="1" operator="equal">
      <formula>"MEDIO"</formula>
    </cfRule>
    <cfRule type="cellIs" dxfId="1423" priority="6158" stopIfTrue="1" operator="equal">
      <formula>"ALTO"</formula>
    </cfRule>
  </conditionalFormatting>
  <conditionalFormatting sqref="AG27:AH27 U27:V27">
    <cfRule type="cellIs" dxfId="1422" priority="6151" operator="equal">
      <formula>"MEDIO"</formula>
    </cfRule>
    <cfRule type="cellIs" dxfId="1421" priority="6152" operator="equal">
      <formula>"MEDIO"</formula>
    </cfRule>
  </conditionalFormatting>
  <conditionalFormatting sqref="AG27:AH27 U27:V27">
    <cfRule type="cellIs" dxfId="1420" priority="6149" operator="equal">
      <formula>"ALTO"</formula>
    </cfRule>
    <cfRule type="cellIs" dxfId="1419" priority="6150" operator="equal">
      <formula>"MEDIO"</formula>
    </cfRule>
  </conditionalFormatting>
  <conditionalFormatting sqref="AG27:AH27 U27:V27">
    <cfRule type="cellIs" dxfId="1418" priority="6148" operator="equal">
      <formula>"BAJO"</formula>
    </cfRule>
  </conditionalFormatting>
  <conditionalFormatting sqref="AG27:AH27 U27:V27">
    <cfRule type="cellIs" dxfId="1417" priority="6147" operator="equal">
      <formula>"MEDIO"</formula>
    </cfRule>
  </conditionalFormatting>
  <conditionalFormatting sqref="AG27:AH27 U27:V27">
    <cfRule type="cellIs" dxfId="1416" priority="6159" operator="equal">
      <formula>#REF!</formula>
    </cfRule>
  </conditionalFormatting>
  <conditionalFormatting sqref="AF27 T27">
    <cfRule type="cellIs" dxfId="1415" priority="6140" operator="equal">
      <formula>0</formula>
    </cfRule>
  </conditionalFormatting>
  <conditionalFormatting sqref="U27">
    <cfRule type="colorScale" priority="6160">
      <colorScale>
        <cfvo type="min"/>
        <cfvo type="percentile" val="50"/>
        <cfvo type="max"/>
        <color rgb="FFF8696B"/>
        <color rgb="FFFFEB84"/>
        <color rgb="FF63BE7B"/>
      </colorScale>
    </cfRule>
  </conditionalFormatting>
  <conditionalFormatting sqref="AG27:AH27">
    <cfRule type="colorScale" priority="6161">
      <colorScale>
        <cfvo type="min"/>
        <cfvo type="percentile" val="50"/>
        <cfvo type="max"/>
        <color rgb="FFF8696B"/>
        <color rgb="FFFFEB84"/>
        <color rgb="FF63BE7B"/>
      </colorScale>
    </cfRule>
  </conditionalFormatting>
  <conditionalFormatting sqref="V27">
    <cfRule type="colorScale" priority="6162">
      <colorScale>
        <cfvo type="min"/>
        <cfvo type="percentile" val="50"/>
        <cfvo type="max"/>
        <color rgb="FFF8696B"/>
        <color rgb="FFFFEB84"/>
        <color rgb="FF63BE7B"/>
      </colorScale>
    </cfRule>
  </conditionalFormatting>
  <conditionalFormatting sqref="U37:U38 U40">
    <cfRule type="colorScale" priority="8090">
      <colorScale>
        <cfvo type="min"/>
        <cfvo type="percentile" val="50"/>
        <cfvo type="max"/>
        <color rgb="FFF8696B"/>
        <color rgb="FFFFEB84"/>
        <color rgb="FF63BE7B"/>
      </colorScale>
    </cfRule>
  </conditionalFormatting>
  <conditionalFormatting sqref="AG37:AH38 AG40:AH40">
    <cfRule type="colorScale" priority="8092">
      <colorScale>
        <cfvo type="min"/>
        <cfvo type="percentile" val="50"/>
        <cfvo type="max"/>
        <color rgb="FFF8696B"/>
        <color rgb="FFFFEB84"/>
        <color rgb="FF63BE7B"/>
      </colorScale>
    </cfRule>
  </conditionalFormatting>
  <conditionalFormatting sqref="V37:V38 V40">
    <cfRule type="colorScale" priority="8094">
      <colorScale>
        <cfvo type="min"/>
        <cfvo type="percentile" val="50"/>
        <cfvo type="max"/>
        <color rgb="FFF8696B"/>
        <color rgb="FFFFEB84"/>
        <color rgb="FF63BE7B"/>
      </colorScale>
    </cfRule>
  </conditionalFormatting>
  <conditionalFormatting sqref="G35">
    <cfRule type="cellIs" dxfId="1414" priority="5708" operator="equal">
      <formula>FALSE</formula>
    </cfRule>
  </conditionalFormatting>
  <conditionalFormatting sqref="AG35:AH35 U35:V35">
    <cfRule type="cellIs" dxfId="1413" priority="5686" operator="equal">
      <formula>FALSE</formula>
    </cfRule>
    <cfRule type="cellIs" dxfId="1412" priority="5687" operator="equal">
      <formula>"IMPORTANTE"</formula>
    </cfRule>
    <cfRule type="cellIs" dxfId="1411" priority="5688" operator="equal">
      <formula>"MODERADO"</formula>
    </cfRule>
    <cfRule type="cellIs" dxfId="1410" priority="5689" operator="equal">
      <formula>"TOLERABLE"</formula>
    </cfRule>
    <cfRule type="cellIs" dxfId="1409" priority="5690" operator="equal">
      <formula>"TRIVIAL"</formula>
    </cfRule>
    <cfRule type="cellIs" dxfId="1408" priority="5691" operator="equal">
      <formula>"T'Sede AVIANCA'!"</formula>
    </cfRule>
    <cfRule type="cellIs" dxfId="1407" priority="5698" operator="equal">
      <formula>"MEDIANAMENTE ACEPTABLE"</formula>
    </cfRule>
    <cfRule type="cellIs" dxfId="1406" priority="5699" operator="equal">
      <formula>"ACEPTABLE"</formula>
    </cfRule>
    <cfRule type="cellIs" dxfId="1405" priority="5700" operator="equal">
      <formula>"NO ACEPTABLE"</formula>
    </cfRule>
    <cfRule type="cellIs" dxfId="1404" priority="5701" stopIfTrue="1" operator="equal">
      <formula>"BAJO"</formula>
    </cfRule>
    <cfRule type="cellIs" dxfId="1403" priority="5702" stopIfTrue="1" operator="equal">
      <formula>"MEDIO"</formula>
    </cfRule>
    <cfRule type="cellIs" dxfId="1402" priority="5703" stopIfTrue="1" operator="equal">
      <formula>"ALTO"</formula>
    </cfRule>
  </conditionalFormatting>
  <conditionalFormatting sqref="AG35:AH35 U35:V35">
    <cfRule type="cellIs" dxfId="1401" priority="5696" operator="equal">
      <formula>"MEDIO"</formula>
    </cfRule>
    <cfRule type="cellIs" dxfId="1400" priority="5697" operator="equal">
      <formula>"MEDIO"</formula>
    </cfRule>
  </conditionalFormatting>
  <conditionalFormatting sqref="AG35:AH35 U35:V35">
    <cfRule type="cellIs" dxfId="1399" priority="5694" operator="equal">
      <formula>"ALTO"</formula>
    </cfRule>
    <cfRule type="cellIs" dxfId="1398" priority="5695" operator="equal">
      <formula>"MEDIO"</formula>
    </cfRule>
  </conditionalFormatting>
  <conditionalFormatting sqref="AG35:AH35 U35:V35">
    <cfRule type="cellIs" dxfId="1397" priority="5693" operator="equal">
      <formula>"BAJO"</formula>
    </cfRule>
  </conditionalFormatting>
  <conditionalFormatting sqref="AG35:AH35 U35:V35">
    <cfRule type="cellIs" dxfId="1396" priority="5692" operator="equal">
      <formula>"MEDIO"</formula>
    </cfRule>
  </conditionalFormatting>
  <conditionalFormatting sqref="AG35:AH35 U35:V35">
    <cfRule type="cellIs" dxfId="1395" priority="5704" operator="equal">
      <formula>#REF!</formula>
    </cfRule>
  </conditionalFormatting>
  <conditionalFormatting sqref="AF35 T35">
    <cfRule type="cellIs" dxfId="1394" priority="5685" operator="equal">
      <formula>0</formula>
    </cfRule>
  </conditionalFormatting>
  <conditionalFormatting sqref="G29">
    <cfRule type="cellIs" dxfId="1393" priority="5556" operator="equal">
      <formula>FALSE</formula>
    </cfRule>
  </conditionalFormatting>
  <conditionalFormatting sqref="AG29:AH29 U29:V29">
    <cfRule type="cellIs" dxfId="1392" priority="5534" operator="equal">
      <formula>FALSE</formula>
    </cfRule>
    <cfRule type="cellIs" dxfId="1391" priority="5535" operator="equal">
      <formula>"IMPORTANTE"</formula>
    </cfRule>
    <cfRule type="cellIs" dxfId="1390" priority="5536" operator="equal">
      <formula>"MODERADO"</formula>
    </cfRule>
    <cfRule type="cellIs" dxfId="1389" priority="5537" operator="equal">
      <formula>"TOLERABLE"</formula>
    </cfRule>
    <cfRule type="cellIs" dxfId="1388" priority="5538" operator="equal">
      <formula>"TRIVIAL"</formula>
    </cfRule>
    <cfRule type="cellIs" dxfId="1387" priority="5539" operator="equal">
      <formula>"T'Sede AVIANCA'!"</formula>
    </cfRule>
    <cfRule type="cellIs" dxfId="1386" priority="5546" operator="equal">
      <formula>"MEDIANAMENTE ACEPTABLE"</formula>
    </cfRule>
    <cfRule type="cellIs" dxfId="1385" priority="5547" operator="equal">
      <formula>"ACEPTABLE"</formula>
    </cfRule>
    <cfRule type="cellIs" dxfId="1384" priority="5548" operator="equal">
      <formula>"NO ACEPTABLE"</formula>
    </cfRule>
    <cfRule type="cellIs" dxfId="1383" priority="5549" stopIfTrue="1" operator="equal">
      <formula>"BAJO"</formula>
    </cfRule>
    <cfRule type="cellIs" dxfId="1382" priority="5550" stopIfTrue="1" operator="equal">
      <formula>"MEDIO"</formula>
    </cfRule>
    <cfRule type="cellIs" dxfId="1381" priority="5551" stopIfTrue="1" operator="equal">
      <formula>"ALTO"</formula>
    </cfRule>
  </conditionalFormatting>
  <conditionalFormatting sqref="AG29:AH29 U29:V29">
    <cfRule type="cellIs" dxfId="1380" priority="5544" operator="equal">
      <formula>"MEDIO"</formula>
    </cfRule>
    <cfRule type="cellIs" dxfId="1379" priority="5545" operator="equal">
      <formula>"MEDIO"</formula>
    </cfRule>
  </conditionalFormatting>
  <conditionalFormatting sqref="AG29:AH29 U29:V29">
    <cfRule type="cellIs" dxfId="1378" priority="5542" operator="equal">
      <formula>"ALTO"</formula>
    </cfRule>
    <cfRule type="cellIs" dxfId="1377" priority="5543" operator="equal">
      <formula>"MEDIO"</formula>
    </cfRule>
  </conditionalFormatting>
  <conditionalFormatting sqref="AG29:AH29 U29:V29">
    <cfRule type="cellIs" dxfId="1376" priority="5541" operator="equal">
      <formula>"BAJO"</formula>
    </cfRule>
  </conditionalFormatting>
  <conditionalFormatting sqref="AG29:AH29 U29:V29">
    <cfRule type="cellIs" dxfId="1375" priority="5540" operator="equal">
      <formula>"MEDIO"</formula>
    </cfRule>
  </conditionalFormatting>
  <conditionalFormatting sqref="AG29:AH29 U29:V29">
    <cfRule type="cellIs" dxfId="1374" priority="5552" operator="equal">
      <formula>#REF!</formula>
    </cfRule>
  </conditionalFormatting>
  <conditionalFormatting sqref="AF29 T29">
    <cfRule type="cellIs" dxfId="1373" priority="5533" operator="equal">
      <formula>0</formula>
    </cfRule>
  </conditionalFormatting>
  <conditionalFormatting sqref="U29">
    <cfRule type="colorScale" priority="5553">
      <colorScale>
        <cfvo type="min"/>
        <cfvo type="percentile" val="50"/>
        <cfvo type="max"/>
        <color rgb="FFF8696B"/>
        <color rgb="FFFFEB84"/>
        <color rgb="FF63BE7B"/>
      </colorScale>
    </cfRule>
  </conditionalFormatting>
  <conditionalFormatting sqref="AG29:AH29">
    <cfRule type="colorScale" priority="5554">
      <colorScale>
        <cfvo type="min"/>
        <cfvo type="percentile" val="50"/>
        <cfvo type="max"/>
        <color rgb="FFF8696B"/>
        <color rgb="FFFFEB84"/>
        <color rgb="FF63BE7B"/>
      </colorScale>
    </cfRule>
  </conditionalFormatting>
  <conditionalFormatting sqref="V29">
    <cfRule type="colorScale" priority="5555">
      <colorScale>
        <cfvo type="min"/>
        <cfvo type="percentile" val="50"/>
        <cfvo type="max"/>
        <color rgb="FFF8696B"/>
        <color rgb="FFFFEB84"/>
        <color rgb="FF63BE7B"/>
      </colorScale>
    </cfRule>
  </conditionalFormatting>
  <conditionalFormatting sqref="G33">
    <cfRule type="cellIs" dxfId="1372" priority="5509" operator="equal">
      <formula>FALSE</formula>
    </cfRule>
  </conditionalFormatting>
  <conditionalFormatting sqref="AG33:AH33 U33:V33">
    <cfRule type="cellIs" dxfId="1371" priority="5511" operator="equal">
      <formula>FALSE</formula>
    </cfRule>
    <cfRule type="cellIs" dxfId="1370" priority="5512" operator="equal">
      <formula>"IMPORTANTE"</formula>
    </cfRule>
    <cfRule type="cellIs" dxfId="1369" priority="5513" operator="equal">
      <formula>"MODERADO"</formula>
    </cfRule>
    <cfRule type="cellIs" dxfId="1368" priority="5514" operator="equal">
      <formula>"TOLERABLE"</formula>
    </cfRule>
    <cfRule type="cellIs" dxfId="1367" priority="5515" operator="equal">
      <formula>"TRIVIAL"</formula>
    </cfRule>
    <cfRule type="cellIs" dxfId="1366" priority="5516" operator="equal">
      <formula>"T'Sede AVIANCA'!"</formula>
    </cfRule>
    <cfRule type="cellIs" dxfId="1365" priority="5523" operator="equal">
      <formula>"MEDIANAMENTE ACEPTABLE"</formula>
    </cfRule>
    <cfRule type="cellIs" dxfId="1364" priority="5524" operator="equal">
      <formula>"ACEPTABLE"</formula>
    </cfRule>
    <cfRule type="cellIs" dxfId="1363" priority="5525" operator="equal">
      <formula>"NO ACEPTABLE"</formula>
    </cfRule>
    <cfRule type="cellIs" dxfId="1362" priority="5526" stopIfTrue="1" operator="equal">
      <formula>"BAJO"</formula>
    </cfRule>
    <cfRule type="cellIs" dxfId="1361" priority="5527" stopIfTrue="1" operator="equal">
      <formula>"MEDIO"</formula>
    </cfRule>
    <cfRule type="cellIs" dxfId="1360" priority="5528" stopIfTrue="1" operator="equal">
      <formula>"ALTO"</formula>
    </cfRule>
  </conditionalFormatting>
  <conditionalFormatting sqref="AG33:AH33 U33:V33">
    <cfRule type="cellIs" dxfId="1359" priority="5521" operator="equal">
      <formula>"MEDIO"</formula>
    </cfRule>
    <cfRule type="cellIs" dxfId="1358" priority="5522" operator="equal">
      <formula>"MEDIO"</formula>
    </cfRule>
  </conditionalFormatting>
  <conditionalFormatting sqref="AG33:AH33 U33:V33">
    <cfRule type="cellIs" dxfId="1357" priority="5519" operator="equal">
      <formula>"ALTO"</formula>
    </cfRule>
    <cfRule type="cellIs" dxfId="1356" priority="5520" operator="equal">
      <formula>"MEDIO"</formula>
    </cfRule>
  </conditionalFormatting>
  <conditionalFormatting sqref="AG33:AH33 U33:V33">
    <cfRule type="cellIs" dxfId="1355" priority="5518" operator="equal">
      <formula>"BAJO"</formula>
    </cfRule>
  </conditionalFormatting>
  <conditionalFormatting sqref="AG33:AH33 U33:V33">
    <cfRule type="cellIs" dxfId="1354" priority="5517" operator="equal">
      <formula>"MEDIO"</formula>
    </cfRule>
  </conditionalFormatting>
  <conditionalFormatting sqref="AG33:AH33 U33:V33">
    <cfRule type="cellIs" dxfId="1353" priority="5529" operator="equal">
      <formula>#REF!</formula>
    </cfRule>
  </conditionalFormatting>
  <conditionalFormatting sqref="T33 AF33">
    <cfRule type="cellIs" dxfId="1352" priority="5510" operator="equal">
      <formula>0</formula>
    </cfRule>
  </conditionalFormatting>
  <conditionalFormatting sqref="G32">
    <cfRule type="cellIs" dxfId="1351" priority="5485" operator="equal">
      <formula>FALSE</formula>
    </cfRule>
  </conditionalFormatting>
  <conditionalFormatting sqref="AG32:AH32 U32:V32">
    <cfRule type="cellIs" dxfId="1350" priority="5487" operator="equal">
      <formula>FALSE</formula>
    </cfRule>
    <cfRule type="cellIs" dxfId="1349" priority="5488" operator="equal">
      <formula>"IMPORTANTE"</formula>
    </cfRule>
    <cfRule type="cellIs" dxfId="1348" priority="5489" operator="equal">
      <formula>"MODERADO"</formula>
    </cfRule>
    <cfRule type="cellIs" dxfId="1347" priority="5490" operator="equal">
      <formula>"TOLERABLE"</formula>
    </cfRule>
    <cfRule type="cellIs" dxfId="1346" priority="5491" operator="equal">
      <formula>"TRIVIAL"</formula>
    </cfRule>
    <cfRule type="cellIs" dxfId="1345" priority="5492" operator="equal">
      <formula>"T'Sede AVIANCA'!"</formula>
    </cfRule>
    <cfRule type="cellIs" dxfId="1344" priority="5499" operator="equal">
      <formula>"MEDIANAMENTE ACEPTABLE"</formula>
    </cfRule>
    <cfRule type="cellIs" dxfId="1343" priority="5500" operator="equal">
      <formula>"ACEPTABLE"</formula>
    </cfRule>
    <cfRule type="cellIs" dxfId="1342" priority="5501" operator="equal">
      <formula>"NO ACEPTABLE"</formula>
    </cfRule>
    <cfRule type="cellIs" dxfId="1341" priority="5502" stopIfTrue="1" operator="equal">
      <formula>"BAJO"</formula>
    </cfRule>
    <cfRule type="cellIs" dxfId="1340" priority="5503" stopIfTrue="1" operator="equal">
      <formula>"MEDIO"</formula>
    </cfRule>
    <cfRule type="cellIs" dxfId="1339" priority="5504" stopIfTrue="1" operator="equal">
      <formula>"ALTO"</formula>
    </cfRule>
  </conditionalFormatting>
  <conditionalFormatting sqref="AG32:AH32 U32:V32">
    <cfRule type="cellIs" dxfId="1338" priority="5497" operator="equal">
      <formula>"MEDIO"</formula>
    </cfRule>
    <cfRule type="cellIs" dxfId="1337" priority="5498" operator="equal">
      <formula>"MEDIO"</formula>
    </cfRule>
  </conditionalFormatting>
  <conditionalFormatting sqref="AG32:AH32 U32:V32">
    <cfRule type="cellIs" dxfId="1336" priority="5495" operator="equal">
      <formula>"ALTO"</formula>
    </cfRule>
    <cfRule type="cellIs" dxfId="1335" priority="5496" operator="equal">
      <formula>"MEDIO"</formula>
    </cfRule>
  </conditionalFormatting>
  <conditionalFormatting sqref="AG32:AH32 U32:V32">
    <cfRule type="cellIs" dxfId="1334" priority="5494" operator="equal">
      <formula>"BAJO"</formula>
    </cfRule>
  </conditionalFormatting>
  <conditionalFormatting sqref="AG32:AH32 U32:V32">
    <cfRule type="cellIs" dxfId="1333" priority="5493" operator="equal">
      <formula>"MEDIO"</formula>
    </cfRule>
  </conditionalFormatting>
  <conditionalFormatting sqref="AG32:AH32 U32:V32">
    <cfRule type="cellIs" dxfId="1332" priority="5505" operator="equal">
      <formula>#REF!</formula>
    </cfRule>
  </conditionalFormatting>
  <conditionalFormatting sqref="T32 AF32">
    <cfRule type="cellIs" dxfId="1331" priority="5486" operator="equal">
      <formula>0</formula>
    </cfRule>
  </conditionalFormatting>
  <conditionalFormatting sqref="U32">
    <cfRule type="colorScale" priority="5506">
      <colorScale>
        <cfvo type="min"/>
        <cfvo type="percentile" val="50"/>
        <cfvo type="max"/>
        <color rgb="FFF8696B"/>
        <color rgb="FFFFEB84"/>
        <color rgb="FF63BE7B"/>
      </colorScale>
    </cfRule>
  </conditionalFormatting>
  <conditionalFormatting sqref="AG32:AH32">
    <cfRule type="colorScale" priority="5507">
      <colorScale>
        <cfvo type="min"/>
        <cfvo type="percentile" val="50"/>
        <cfvo type="max"/>
        <color rgb="FFF8696B"/>
        <color rgb="FFFFEB84"/>
        <color rgb="FF63BE7B"/>
      </colorScale>
    </cfRule>
  </conditionalFormatting>
  <conditionalFormatting sqref="V32">
    <cfRule type="colorScale" priority="5508">
      <colorScale>
        <cfvo type="min"/>
        <cfvo type="percentile" val="50"/>
        <cfvo type="max"/>
        <color rgb="FFF8696B"/>
        <color rgb="FFFFEB84"/>
        <color rgb="FF63BE7B"/>
      </colorScale>
    </cfRule>
  </conditionalFormatting>
  <conditionalFormatting sqref="U50:V50 AG50:AH50">
    <cfRule type="cellIs" dxfId="1330" priority="5439" operator="equal">
      <formula>FALSE</formula>
    </cfRule>
    <cfRule type="cellIs" dxfId="1329" priority="5440" operator="equal">
      <formula>"IMPORTANTE"</formula>
    </cfRule>
    <cfRule type="cellIs" dxfId="1328" priority="5441" operator="equal">
      <formula>"MODERADO"</formula>
    </cfRule>
    <cfRule type="cellIs" dxfId="1327" priority="5442" operator="equal">
      <formula>"TOLERABLE"</formula>
    </cfRule>
    <cfRule type="cellIs" dxfId="1326" priority="5443" operator="equal">
      <formula>"TRIVIAL"</formula>
    </cfRule>
    <cfRule type="cellIs" dxfId="1325" priority="5444" operator="equal">
      <formula>"T'Sede AVIANCA'!"</formula>
    </cfRule>
    <cfRule type="cellIs" dxfId="1324" priority="5451" operator="equal">
      <formula>"MEDIANAMENTE ACEPTABLE"</formula>
    </cfRule>
    <cfRule type="cellIs" dxfId="1323" priority="5452" operator="equal">
      <formula>"ACEPTABLE"</formula>
    </cfRule>
    <cfRule type="cellIs" dxfId="1322" priority="5453" operator="equal">
      <formula>"NO ACEPTABLE"</formula>
    </cfRule>
    <cfRule type="cellIs" dxfId="1321" priority="5454" stopIfTrue="1" operator="equal">
      <formula>"BAJO"</formula>
    </cfRule>
    <cfRule type="cellIs" dxfId="1320" priority="5455" stopIfTrue="1" operator="equal">
      <formula>"MEDIO"</formula>
    </cfRule>
    <cfRule type="cellIs" dxfId="1319" priority="5456" stopIfTrue="1" operator="equal">
      <formula>"ALTO"</formula>
    </cfRule>
  </conditionalFormatting>
  <conditionalFormatting sqref="U50:V50 AG50:AH50">
    <cfRule type="cellIs" dxfId="1318" priority="5449" operator="equal">
      <formula>"MEDIO"</formula>
    </cfRule>
    <cfRule type="cellIs" dxfId="1317" priority="5450" operator="equal">
      <formula>"MEDIO"</formula>
    </cfRule>
  </conditionalFormatting>
  <conditionalFormatting sqref="U50:V50 AG50:AH50">
    <cfRule type="cellIs" dxfId="1316" priority="5447" operator="equal">
      <formula>"ALTO"</formula>
    </cfRule>
    <cfRule type="cellIs" dxfId="1315" priority="5448" operator="equal">
      <formula>"MEDIO"</formula>
    </cfRule>
  </conditionalFormatting>
  <conditionalFormatting sqref="U50:V50 AG50:AH50">
    <cfRule type="cellIs" dxfId="1314" priority="5446" operator="equal">
      <formula>"BAJO"</formula>
    </cfRule>
  </conditionalFormatting>
  <conditionalFormatting sqref="U50:V50 AG50:AH50">
    <cfRule type="cellIs" dxfId="1313" priority="5445" operator="equal">
      <formula>"MEDIO"</formula>
    </cfRule>
  </conditionalFormatting>
  <conditionalFormatting sqref="U50:V50 AG50:AH50">
    <cfRule type="cellIs" dxfId="1312" priority="5457" operator="equal">
      <formula>#REF!</formula>
    </cfRule>
  </conditionalFormatting>
  <conditionalFormatting sqref="T50 AF50">
    <cfRule type="cellIs" dxfId="1311" priority="5438" operator="equal">
      <formula>0</formula>
    </cfRule>
  </conditionalFormatting>
  <conditionalFormatting sqref="G50">
    <cfRule type="cellIs" dxfId="1310" priority="5437" operator="equal">
      <formula>FALSE</formula>
    </cfRule>
  </conditionalFormatting>
  <conditionalFormatting sqref="U50">
    <cfRule type="colorScale" priority="5458">
      <colorScale>
        <cfvo type="min"/>
        <cfvo type="percentile" val="50"/>
        <cfvo type="max"/>
        <color rgb="FFF8696B"/>
        <color rgb="FFFFEB84"/>
        <color rgb="FF63BE7B"/>
      </colorScale>
    </cfRule>
  </conditionalFormatting>
  <conditionalFormatting sqref="AG50:AH50">
    <cfRule type="colorScale" priority="5459">
      <colorScale>
        <cfvo type="min"/>
        <cfvo type="percentile" val="50"/>
        <cfvo type="max"/>
        <color rgb="FFF8696B"/>
        <color rgb="FFFFEB84"/>
        <color rgb="FF63BE7B"/>
      </colorScale>
    </cfRule>
  </conditionalFormatting>
  <conditionalFormatting sqref="V50">
    <cfRule type="colorScale" priority="5460">
      <colorScale>
        <cfvo type="min"/>
        <cfvo type="percentile" val="50"/>
        <cfvo type="max"/>
        <color rgb="FFF8696B"/>
        <color rgb="FFFFEB84"/>
        <color rgb="FF63BE7B"/>
      </colorScale>
    </cfRule>
  </conditionalFormatting>
  <conditionalFormatting sqref="G12">
    <cfRule type="cellIs" dxfId="1309" priority="5436" operator="equal">
      <formula>FALSE</formula>
    </cfRule>
  </conditionalFormatting>
  <conditionalFormatting sqref="U12:V12 AG12:AH12">
    <cfRule type="cellIs" dxfId="1308" priority="5414" operator="equal">
      <formula>FALSE</formula>
    </cfRule>
    <cfRule type="cellIs" dxfId="1307" priority="5415" operator="equal">
      <formula>"IMPORTANTE"</formula>
    </cfRule>
    <cfRule type="cellIs" dxfId="1306" priority="5416" operator="equal">
      <formula>"MODERADO"</formula>
    </cfRule>
    <cfRule type="cellIs" dxfId="1305" priority="5417" operator="equal">
      <formula>"TOLERABLE"</formula>
    </cfRule>
    <cfRule type="cellIs" dxfId="1304" priority="5418" operator="equal">
      <formula>"TRIVIAL"</formula>
    </cfRule>
    <cfRule type="cellIs" dxfId="1303" priority="5419" operator="equal">
      <formula>"T'Sede AVIANCA'!"</formula>
    </cfRule>
    <cfRule type="cellIs" dxfId="1302" priority="5426" operator="equal">
      <formula>"MEDIANAMENTE ACEPTABLE"</formula>
    </cfRule>
    <cfRule type="cellIs" dxfId="1301" priority="5427" operator="equal">
      <formula>"ACEPTABLE"</formula>
    </cfRule>
    <cfRule type="cellIs" dxfId="1300" priority="5428" operator="equal">
      <formula>"NO ACEPTABLE"</formula>
    </cfRule>
    <cfRule type="cellIs" dxfId="1299" priority="5429" stopIfTrue="1" operator="equal">
      <formula>"BAJO"</formula>
    </cfRule>
    <cfRule type="cellIs" dxfId="1298" priority="5430" stopIfTrue="1" operator="equal">
      <formula>"MEDIO"</formula>
    </cfRule>
    <cfRule type="cellIs" dxfId="1297" priority="5431" stopIfTrue="1" operator="equal">
      <formula>"ALTO"</formula>
    </cfRule>
  </conditionalFormatting>
  <conditionalFormatting sqref="U12:V12 AG12:AH12">
    <cfRule type="cellIs" dxfId="1296" priority="5424" operator="equal">
      <formula>"MEDIO"</formula>
    </cfRule>
    <cfRule type="cellIs" dxfId="1295" priority="5425" operator="equal">
      <formula>"MEDIO"</formula>
    </cfRule>
  </conditionalFormatting>
  <conditionalFormatting sqref="U12:V12 AG12:AH12">
    <cfRule type="cellIs" dxfId="1294" priority="5422" operator="equal">
      <formula>"ALTO"</formula>
    </cfRule>
    <cfRule type="cellIs" dxfId="1293" priority="5423" operator="equal">
      <formula>"MEDIO"</formula>
    </cfRule>
  </conditionalFormatting>
  <conditionalFormatting sqref="U12:V12 AG12:AH12">
    <cfRule type="cellIs" dxfId="1292" priority="5421" operator="equal">
      <formula>"BAJO"</formula>
    </cfRule>
  </conditionalFormatting>
  <conditionalFormatting sqref="U12:V12 AG12:AH12">
    <cfRule type="cellIs" dxfId="1291" priority="5420" operator="equal">
      <formula>"MEDIO"</formula>
    </cfRule>
  </conditionalFormatting>
  <conditionalFormatting sqref="U12:V12 AG12:AH12">
    <cfRule type="cellIs" dxfId="1290" priority="5432" operator="equal">
      <formula>#REF!</formula>
    </cfRule>
  </conditionalFormatting>
  <conditionalFormatting sqref="T12 AF12">
    <cfRule type="cellIs" dxfId="1289" priority="5413" operator="equal">
      <formula>0</formula>
    </cfRule>
  </conditionalFormatting>
  <conditionalFormatting sqref="U12">
    <cfRule type="colorScale" priority="5433">
      <colorScale>
        <cfvo type="min"/>
        <cfvo type="percentile" val="50"/>
        <cfvo type="max"/>
        <color rgb="FFF8696B"/>
        <color rgb="FFFFEB84"/>
        <color rgb="FF63BE7B"/>
      </colorScale>
    </cfRule>
  </conditionalFormatting>
  <conditionalFormatting sqref="AG12:AH12">
    <cfRule type="colorScale" priority="5434">
      <colorScale>
        <cfvo type="min"/>
        <cfvo type="percentile" val="50"/>
        <cfvo type="max"/>
        <color rgb="FFF8696B"/>
        <color rgb="FFFFEB84"/>
        <color rgb="FF63BE7B"/>
      </colorScale>
    </cfRule>
  </conditionalFormatting>
  <conditionalFormatting sqref="V12">
    <cfRule type="colorScale" priority="5435">
      <colorScale>
        <cfvo type="min"/>
        <cfvo type="percentile" val="50"/>
        <cfvo type="max"/>
        <color rgb="FFF8696B"/>
        <color rgb="FFFFEB84"/>
        <color rgb="FF63BE7B"/>
      </colorScale>
    </cfRule>
  </conditionalFormatting>
  <conditionalFormatting sqref="G13">
    <cfRule type="cellIs" dxfId="1288" priority="5412" operator="equal">
      <formula>FALSE</formula>
    </cfRule>
  </conditionalFormatting>
  <conditionalFormatting sqref="AG13:AH13">
    <cfRule type="cellIs" dxfId="1287" priority="5392" operator="equal">
      <formula>FALSE</formula>
    </cfRule>
    <cfRule type="cellIs" dxfId="1286" priority="5393" operator="equal">
      <formula>"IMPORTANTE"</formula>
    </cfRule>
    <cfRule type="cellIs" dxfId="1285" priority="5394" operator="equal">
      <formula>"MODERADO"</formula>
    </cfRule>
    <cfRule type="cellIs" dxfId="1284" priority="5395" operator="equal">
      <formula>"TOLERABLE"</formula>
    </cfRule>
    <cfRule type="cellIs" dxfId="1283" priority="5396" operator="equal">
      <formula>"TRIVIAL"</formula>
    </cfRule>
    <cfRule type="cellIs" dxfId="1282" priority="5397" operator="equal">
      <formula>"T'Sede AVIANCA'!"</formula>
    </cfRule>
    <cfRule type="cellIs" dxfId="1281" priority="5404" operator="equal">
      <formula>"MEDIANAMENTE ACEPTABLE"</formula>
    </cfRule>
    <cfRule type="cellIs" dxfId="1280" priority="5405" operator="equal">
      <formula>"ACEPTABLE"</formula>
    </cfRule>
    <cfRule type="cellIs" dxfId="1279" priority="5406" operator="equal">
      <formula>"NO ACEPTABLE"</formula>
    </cfRule>
    <cfRule type="cellIs" dxfId="1278" priority="5407" stopIfTrue="1" operator="equal">
      <formula>"BAJO"</formula>
    </cfRule>
    <cfRule type="cellIs" dxfId="1277" priority="5408" stopIfTrue="1" operator="equal">
      <formula>"MEDIO"</formula>
    </cfRule>
    <cfRule type="cellIs" dxfId="1276" priority="5409" stopIfTrue="1" operator="equal">
      <formula>"ALTO"</formula>
    </cfRule>
  </conditionalFormatting>
  <conditionalFormatting sqref="AG13:AH13">
    <cfRule type="cellIs" dxfId="1275" priority="5402" operator="equal">
      <formula>"MEDIO"</formula>
    </cfRule>
    <cfRule type="cellIs" dxfId="1274" priority="5403" operator="equal">
      <formula>"MEDIO"</formula>
    </cfRule>
  </conditionalFormatting>
  <conditionalFormatting sqref="AG13:AH13">
    <cfRule type="cellIs" dxfId="1273" priority="5400" operator="equal">
      <formula>"ALTO"</formula>
    </cfRule>
    <cfRule type="cellIs" dxfId="1272" priority="5401" operator="equal">
      <formula>"MEDIO"</formula>
    </cfRule>
  </conditionalFormatting>
  <conditionalFormatting sqref="AG13:AH13">
    <cfRule type="cellIs" dxfId="1271" priority="5399" operator="equal">
      <formula>"BAJO"</formula>
    </cfRule>
  </conditionalFormatting>
  <conditionalFormatting sqref="AG13:AH13">
    <cfRule type="cellIs" dxfId="1270" priority="5398" operator="equal">
      <formula>"MEDIO"</formula>
    </cfRule>
  </conditionalFormatting>
  <conditionalFormatting sqref="AG13:AH13">
    <cfRule type="cellIs" dxfId="1269" priority="5410" operator="equal">
      <formula>#REF!</formula>
    </cfRule>
  </conditionalFormatting>
  <conditionalFormatting sqref="AF13">
    <cfRule type="cellIs" dxfId="1268" priority="5391" operator="equal">
      <formula>0</formula>
    </cfRule>
  </conditionalFormatting>
  <conditionalFormatting sqref="AG13:AH13">
    <cfRule type="colorScale" priority="5411">
      <colorScale>
        <cfvo type="min"/>
        <cfvo type="percentile" val="50"/>
        <cfvo type="max"/>
        <color rgb="FFF8696B"/>
        <color rgb="FFFFEB84"/>
        <color rgb="FF63BE7B"/>
      </colorScale>
    </cfRule>
  </conditionalFormatting>
  <conditionalFormatting sqref="U13:V13">
    <cfRule type="cellIs" dxfId="1267" priority="5370" operator="equal">
      <formula>FALSE</formula>
    </cfRule>
    <cfRule type="cellIs" dxfId="1266" priority="5371" operator="equal">
      <formula>"IMPORTANTE"</formula>
    </cfRule>
    <cfRule type="cellIs" dxfId="1265" priority="5372" operator="equal">
      <formula>"MODERADO"</formula>
    </cfRule>
    <cfRule type="cellIs" dxfId="1264" priority="5373" operator="equal">
      <formula>"TOLERABLE"</formula>
    </cfRule>
    <cfRule type="cellIs" dxfId="1263" priority="5374" operator="equal">
      <formula>"TRIVIAL"</formula>
    </cfRule>
    <cfRule type="cellIs" dxfId="1262" priority="5375" operator="equal">
      <formula>"T'Sede AVIANCA'!"</formula>
    </cfRule>
    <cfRule type="cellIs" dxfId="1261" priority="5382" operator="equal">
      <formula>"MEDIANAMENTE ACEPTABLE"</formula>
    </cfRule>
    <cfRule type="cellIs" dxfId="1260" priority="5383" operator="equal">
      <formula>"ACEPTABLE"</formula>
    </cfRule>
    <cfRule type="cellIs" dxfId="1259" priority="5384" operator="equal">
      <formula>"NO ACEPTABLE"</formula>
    </cfRule>
    <cfRule type="cellIs" dxfId="1258" priority="5385" stopIfTrue="1" operator="equal">
      <formula>"BAJO"</formula>
    </cfRule>
    <cfRule type="cellIs" dxfId="1257" priority="5386" stopIfTrue="1" operator="equal">
      <formula>"MEDIO"</formula>
    </cfRule>
    <cfRule type="cellIs" dxfId="1256" priority="5387" stopIfTrue="1" operator="equal">
      <formula>"ALTO"</formula>
    </cfRule>
  </conditionalFormatting>
  <conditionalFormatting sqref="U13:V13">
    <cfRule type="cellIs" dxfId="1255" priority="5380" operator="equal">
      <formula>"MEDIO"</formula>
    </cfRule>
    <cfRule type="cellIs" dxfId="1254" priority="5381" operator="equal">
      <formula>"MEDIO"</formula>
    </cfRule>
  </conditionalFormatting>
  <conditionalFormatting sqref="U13:V13">
    <cfRule type="cellIs" dxfId="1253" priority="5378" operator="equal">
      <formula>"ALTO"</formula>
    </cfRule>
    <cfRule type="cellIs" dxfId="1252" priority="5379" operator="equal">
      <formula>"MEDIO"</formula>
    </cfRule>
  </conditionalFormatting>
  <conditionalFormatting sqref="U13:V13">
    <cfRule type="cellIs" dxfId="1251" priority="5377" operator="equal">
      <formula>"BAJO"</formula>
    </cfRule>
  </conditionalFormatting>
  <conditionalFormatting sqref="U13:V13">
    <cfRule type="cellIs" dxfId="1250" priority="5376" operator="equal">
      <formula>"MEDIO"</formula>
    </cfRule>
  </conditionalFormatting>
  <conditionalFormatting sqref="U13:V13">
    <cfRule type="cellIs" dxfId="1249" priority="5388" operator="equal">
      <formula>#REF!</formula>
    </cfRule>
  </conditionalFormatting>
  <conditionalFormatting sqref="T13">
    <cfRule type="cellIs" dxfId="1248" priority="5369" operator="equal">
      <formula>0</formula>
    </cfRule>
  </conditionalFormatting>
  <conditionalFormatting sqref="U13">
    <cfRule type="colorScale" priority="5389">
      <colorScale>
        <cfvo type="min"/>
        <cfvo type="percentile" val="50"/>
        <cfvo type="max"/>
        <color rgb="FFF8696B"/>
        <color rgb="FFFFEB84"/>
        <color rgb="FF63BE7B"/>
      </colorScale>
    </cfRule>
  </conditionalFormatting>
  <conditionalFormatting sqref="V13">
    <cfRule type="colorScale" priority="5390">
      <colorScale>
        <cfvo type="min"/>
        <cfvo type="percentile" val="50"/>
        <cfvo type="max"/>
        <color rgb="FFF8696B"/>
        <color rgb="FFFFEB84"/>
        <color rgb="FF63BE7B"/>
      </colorScale>
    </cfRule>
  </conditionalFormatting>
  <conditionalFormatting sqref="U11:V11 AG11:AH11">
    <cfRule type="cellIs" dxfId="1247" priority="5260" operator="equal">
      <formula>FALSE</formula>
    </cfRule>
    <cfRule type="cellIs" dxfId="1246" priority="5261" operator="equal">
      <formula>"IMPORTANTE"</formula>
    </cfRule>
    <cfRule type="cellIs" dxfId="1245" priority="5262" operator="equal">
      <formula>"MODERADO"</formula>
    </cfRule>
    <cfRule type="cellIs" dxfId="1244" priority="5263" operator="equal">
      <formula>"TOLERABLE"</formula>
    </cfRule>
    <cfRule type="cellIs" dxfId="1243" priority="5264" operator="equal">
      <formula>"TRIVIAL"</formula>
    </cfRule>
    <cfRule type="cellIs" dxfId="1242" priority="5265" operator="equal">
      <formula>"T'Sede AVIANCA'!"</formula>
    </cfRule>
    <cfRule type="cellIs" dxfId="1241" priority="5272" operator="equal">
      <formula>"MEDIANAMENTE ACEPTABLE"</formula>
    </cfRule>
    <cfRule type="cellIs" dxfId="1240" priority="5273" operator="equal">
      <formula>"ACEPTABLE"</formula>
    </cfRule>
    <cfRule type="cellIs" dxfId="1239" priority="5274" operator="equal">
      <formula>"NO ACEPTABLE"</formula>
    </cfRule>
    <cfRule type="cellIs" dxfId="1238" priority="5275" stopIfTrue="1" operator="equal">
      <formula>"BAJO"</formula>
    </cfRule>
    <cfRule type="cellIs" dxfId="1237" priority="5276" stopIfTrue="1" operator="equal">
      <formula>"MEDIO"</formula>
    </cfRule>
    <cfRule type="cellIs" dxfId="1236" priority="5277" stopIfTrue="1" operator="equal">
      <formula>"ALTO"</formula>
    </cfRule>
  </conditionalFormatting>
  <conditionalFormatting sqref="U11:V11 AG11:AH11">
    <cfRule type="cellIs" dxfId="1235" priority="5270" operator="equal">
      <formula>"MEDIO"</formula>
    </cfRule>
    <cfRule type="cellIs" dxfId="1234" priority="5271" operator="equal">
      <formula>"MEDIO"</formula>
    </cfRule>
  </conditionalFormatting>
  <conditionalFormatting sqref="U11:V11 AG11:AH11">
    <cfRule type="cellIs" dxfId="1233" priority="5268" operator="equal">
      <formula>"ALTO"</formula>
    </cfRule>
    <cfRule type="cellIs" dxfId="1232" priority="5269" operator="equal">
      <formula>"MEDIO"</formula>
    </cfRule>
  </conditionalFormatting>
  <conditionalFormatting sqref="U11:V11 AG11:AH11">
    <cfRule type="cellIs" dxfId="1231" priority="5267" operator="equal">
      <formula>"BAJO"</formula>
    </cfRule>
  </conditionalFormatting>
  <conditionalFormatting sqref="U11:V11 AG11:AH11">
    <cfRule type="cellIs" dxfId="1230" priority="5266" operator="equal">
      <formula>"MEDIO"</formula>
    </cfRule>
  </conditionalFormatting>
  <conditionalFormatting sqref="U11:V11 AG11:AH11">
    <cfRule type="cellIs" dxfId="1229" priority="5278" operator="equal">
      <formula>#REF!</formula>
    </cfRule>
  </conditionalFormatting>
  <conditionalFormatting sqref="T11 AF11">
    <cfRule type="cellIs" dxfId="1228" priority="5259" operator="equal">
      <formula>0</formula>
    </cfRule>
  </conditionalFormatting>
  <conditionalFormatting sqref="G11">
    <cfRule type="cellIs" dxfId="1227" priority="5258" operator="equal">
      <formula>FALSE</formula>
    </cfRule>
  </conditionalFormatting>
  <conditionalFormatting sqref="U11">
    <cfRule type="colorScale" priority="5279">
      <colorScale>
        <cfvo type="min"/>
        <cfvo type="percentile" val="50"/>
        <cfvo type="max"/>
        <color rgb="FFF8696B"/>
        <color rgb="FFFFEB84"/>
        <color rgb="FF63BE7B"/>
      </colorScale>
    </cfRule>
  </conditionalFormatting>
  <conditionalFormatting sqref="AG11:AH11">
    <cfRule type="colorScale" priority="5280">
      <colorScale>
        <cfvo type="min"/>
        <cfvo type="percentile" val="50"/>
        <cfvo type="max"/>
        <color rgb="FFF8696B"/>
        <color rgb="FFFFEB84"/>
        <color rgb="FF63BE7B"/>
      </colorScale>
    </cfRule>
  </conditionalFormatting>
  <conditionalFormatting sqref="V11">
    <cfRule type="colorScale" priority="5281">
      <colorScale>
        <cfvo type="min"/>
        <cfvo type="percentile" val="50"/>
        <cfvo type="max"/>
        <color rgb="FFF8696B"/>
        <color rgb="FFFFEB84"/>
        <color rgb="FF63BE7B"/>
      </colorScale>
    </cfRule>
  </conditionalFormatting>
  <conditionalFormatting sqref="G15">
    <cfRule type="cellIs" dxfId="1226" priority="5210" operator="equal">
      <formula>FALSE</formula>
    </cfRule>
  </conditionalFormatting>
  <conditionalFormatting sqref="AG16:AH16 U16:V16">
    <cfRule type="cellIs" dxfId="1225" priority="5236" operator="equal">
      <formula>FALSE</formula>
    </cfRule>
    <cfRule type="cellIs" dxfId="1224" priority="5237" operator="equal">
      <formula>"IMPORTANTE"</formula>
    </cfRule>
    <cfRule type="cellIs" dxfId="1223" priority="5238" operator="equal">
      <formula>"MODERADO"</formula>
    </cfRule>
    <cfRule type="cellIs" dxfId="1222" priority="5239" operator="equal">
      <formula>"TOLERABLE"</formula>
    </cfRule>
    <cfRule type="cellIs" dxfId="1221" priority="5240" operator="equal">
      <formula>"TRIVIAL"</formula>
    </cfRule>
    <cfRule type="cellIs" dxfId="1220" priority="5241" operator="equal">
      <formula>"T'Sede AVIANCA'!"</formula>
    </cfRule>
    <cfRule type="cellIs" dxfId="1219" priority="5248" operator="equal">
      <formula>"MEDIANAMENTE ACEPTABLE"</formula>
    </cfRule>
    <cfRule type="cellIs" dxfId="1218" priority="5249" operator="equal">
      <formula>"ACEPTABLE"</formula>
    </cfRule>
    <cfRule type="cellIs" dxfId="1217" priority="5250" operator="equal">
      <formula>"NO ACEPTABLE"</formula>
    </cfRule>
    <cfRule type="cellIs" dxfId="1216" priority="5251" stopIfTrue="1" operator="equal">
      <formula>"BAJO"</formula>
    </cfRule>
    <cfRule type="cellIs" dxfId="1215" priority="5252" stopIfTrue="1" operator="equal">
      <formula>"MEDIO"</formula>
    </cfRule>
    <cfRule type="cellIs" dxfId="1214" priority="5253" stopIfTrue="1" operator="equal">
      <formula>"ALTO"</formula>
    </cfRule>
  </conditionalFormatting>
  <conditionalFormatting sqref="AG16:AH16 U16:V16">
    <cfRule type="cellIs" dxfId="1213" priority="5246" operator="equal">
      <formula>"MEDIO"</formula>
    </cfRule>
    <cfRule type="cellIs" dxfId="1212" priority="5247" operator="equal">
      <formula>"MEDIO"</formula>
    </cfRule>
  </conditionalFormatting>
  <conditionalFormatting sqref="AG16:AH16 U16:V16">
    <cfRule type="cellIs" dxfId="1211" priority="5244" operator="equal">
      <formula>"ALTO"</formula>
    </cfRule>
    <cfRule type="cellIs" dxfId="1210" priority="5245" operator="equal">
      <formula>"MEDIO"</formula>
    </cfRule>
  </conditionalFormatting>
  <conditionalFormatting sqref="AG16:AH16 U16:V16">
    <cfRule type="cellIs" dxfId="1209" priority="5243" operator="equal">
      <formula>"BAJO"</formula>
    </cfRule>
  </conditionalFormatting>
  <conditionalFormatting sqref="AG16:AH16 U16:V16">
    <cfRule type="cellIs" dxfId="1208" priority="5242" operator="equal">
      <formula>"MEDIO"</formula>
    </cfRule>
  </conditionalFormatting>
  <conditionalFormatting sqref="AG16:AH16 U16:V16">
    <cfRule type="cellIs" dxfId="1207" priority="5254" operator="equal">
      <formula>#REF!</formula>
    </cfRule>
  </conditionalFormatting>
  <conditionalFormatting sqref="T16 AF16">
    <cfRule type="cellIs" dxfId="1206" priority="5235" operator="equal">
      <formula>0</formula>
    </cfRule>
  </conditionalFormatting>
  <conditionalFormatting sqref="G16">
    <cfRule type="cellIs" dxfId="1205" priority="5234" operator="equal">
      <formula>FALSE</formula>
    </cfRule>
  </conditionalFormatting>
  <conditionalFormatting sqref="U16">
    <cfRule type="colorScale" priority="5255">
      <colorScale>
        <cfvo type="min"/>
        <cfvo type="percentile" val="50"/>
        <cfvo type="max"/>
        <color rgb="FFF8696B"/>
        <color rgb="FFFFEB84"/>
        <color rgb="FF63BE7B"/>
      </colorScale>
    </cfRule>
  </conditionalFormatting>
  <conditionalFormatting sqref="AG16:AH16">
    <cfRule type="colorScale" priority="5256">
      <colorScale>
        <cfvo type="min"/>
        <cfvo type="percentile" val="50"/>
        <cfvo type="max"/>
        <color rgb="FFF8696B"/>
        <color rgb="FFFFEB84"/>
        <color rgb="FF63BE7B"/>
      </colorScale>
    </cfRule>
  </conditionalFormatting>
  <conditionalFormatting sqref="V16">
    <cfRule type="colorScale" priority="5257">
      <colorScale>
        <cfvo type="min"/>
        <cfvo type="percentile" val="50"/>
        <cfvo type="max"/>
        <color rgb="FFF8696B"/>
        <color rgb="FFFFEB84"/>
        <color rgb="FF63BE7B"/>
      </colorScale>
    </cfRule>
  </conditionalFormatting>
  <conditionalFormatting sqref="U15:V15 AG15:AH15">
    <cfRule type="cellIs" dxfId="1204" priority="5212" operator="equal">
      <formula>FALSE</formula>
    </cfRule>
    <cfRule type="cellIs" dxfId="1203" priority="5213" operator="equal">
      <formula>"IMPORTANTE"</formula>
    </cfRule>
    <cfRule type="cellIs" dxfId="1202" priority="5214" operator="equal">
      <formula>"MODERADO"</formula>
    </cfRule>
    <cfRule type="cellIs" dxfId="1201" priority="5215" operator="equal">
      <formula>"TOLERABLE"</formula>
    </cfRule>
    <cfRule type="cellIs" dxfId="1200" priority="5216" operator="equal">
      <formula>"TRIVIAL"</formula>
    </cfRule>
    <cfRule type="cellIs" dxfId="1199" priority="5217" operator="equal">
      <formula>"T'Sede AVIANCA'!"</formula>
    </cfRule>
    <cfRule type="cellIs" dxfId="1198" priority="5224" operator="equal">
      <formula>"MEDIANAMENTE ACEPTABLE"</formula>
    </cfRule>
    <cfRule type="cellIs" dxfId="1197" priority="5225" operator="equal">
      <formula>"ACEPTABLE"</formula>
    </cfRule>
    <cfRule type="cellIs" dxfId="1196" priority="5226" operator="equal">
      <formula>"NO ACEPTABLE"</formula>
    </cfRule>
    <cfRule type="cellIs" dxfId="1195" priority="5227" stopIfTrue="1" operator="equal">
      <formula>"BAJO"</formula>
    </cfRule>
    <cfRule type="cellIs" dxfId="1194" priority="5228" stopIfTrue="1" operator="equal">
      <formula>"MEDIO"</formula>
    </cfRule>
    <cfRule type="cellIs" dxfId="1193" priority="5229" stopIfTrue="1" operator="equal">
      <formula>"ALTO"</formula>
    </cfRule>
  </conditionalFormatting>
  <conditionalFormatting sqref="U15:V15 AG15:AH15">
    <cfRule type="cellIs" dxfId="1192" priority="5222" operator="equal">
      <formula>"MEDIO"</formula>
    </cfRule>
    <cfRule type="cellIs" dxfId="1191" priority="5223" operator="equal">
      <formula>"MEDIO"</formula>
    </cfRule>
  </conditionalFormatting>
  <conditionalFormatting sqref="U15:V15 AG15:AH15">
    <cfRule type="cellIs" dxfId="1190" priority="5220" operator="equal">
      <formula>"ALTO"</formula>
    </cfRule>
    <cfRule type="cellIs" dxfId="1189" priority="5221" operator="equal">
      <formula>"MEDIO"</formula>
    </cfRule>
  </conditionalFormatting>
  <conditionalFormatting sqref="U15:V15 AG15:AH15">
    <cfRule type="cellIs" dxfId="1188" priority="5219" operator="equal">
      <formula>"BAJO"</formula>
    </cfRule>
  </conditionalFormatting>
  <conditionalFormatting sqref="U15:V15 AG15:AH15">
    <cfRule type="cellIs" dxfId="1187" priority="5218" operator="equal">
      <formula>"MEDIO"</formula>
    </cfRule>
  </conditionalFormatting>
  <conditionalFormatting sqref="U15:V15 AG15:AH15">
    <cfRule type="cellIs" dxfId="1186" priority="5230" operator="equal">
      <formula>#REF!</formula>
    </cfRule>
  </conditionalFormatting>
  <conditionalFormatting sqref="T15 AF15">
    <cfRule type="cellIs" dxfId="1185" priority="5211" operator="equal">
      <formula>0</formula>
    </cfRule>
  </conditionalFormatting>
  <conditionalFormatting sqref="U15">
    <cfRule type="colorScale" priority="5231">
      <colorScale>
        <cfvo type="min"/>
        <cfvo type="percentile" val="50"/>
        <cfvo type="max"/>
        <color rgb="FFF8696B"/>
        <color rgb="FFFFEB84"/>
        <color rgb="FF63BE7B"/>
      </colorScale>
    </cfRule>
  </conditionalFormatting>
  <conditionalFormatting sqref="AG15:AH15">
    <cfRule type="colorScale" priority="5232">
      <colorScale>
        <cfvo type="min"/>
        <cfvo type="percentile" val="50"/>
        <cfvo type="max"/>
        <color rgb="FFF8696B"/>
        <color rgb="FFFFEB84"/>
        <color rgb="FF63BE7B"/>
      </colorScale>
    </cfRule>
  </conditionalFormatting>
  <conditionalFormatting sqref="V15">
    <cfRule type="colorScale" priority="5233">
      <colorScale>
        <cfvo type="min"/>
        <cfvo type="percentile" val="50"/>
        <cfvo type="max"/>
        <color rgb="FFF8696B"/>
        <color rgb="FFFFEB84"/>
        <color rgb="FF63BE7B"/>
      </colorScale>
    </cfRule>
  </conditionalFormatting>
  <conditionalFormatting sqref="G18:G19">
    <cfRule type="cellIs" dxfId="1184" priority="5099" operator="equal">
      <formula>FALSE</formula>
    </cfRule>
  </conditionalFormatting>
  <conditionalFormatting sqref="AG18:AH19 U18:V19">
    <cfRule type="cellIs" dxfId="1183" priority="5101" operator="equal">
      <formula>FALSE</formula>
    </cfRule>
    <cfRule type="cellIs" dxfId="1182" priority="5102" operator="equal">
      <formula>"IMPORTANTE"</formula>
    </cfRule>
    <cfRule type="cellIs" dxfId="1181" priority="5103" operator="equal">
      <formula>"MODERADO"</formula>
    </cfRule>
    <cfRule type="cellIs" dxfId="1180" priority="5104" operator="equal">
      <formula>"TOLERABLE"</formula>
    </cfRule>
    <cfRule type="cellIs" dxfId="1179" priority="5105" operator="equal">
      <formula>"TRIVIAL"</formula>
    </cfRule>
    <cfRule type="cellIs" dxfId="1178" priority="5106" operator="equal">
      <formula>"T'Sede AVIANCA'!"</formula>
    </cfRule>
    <cfRule type="cellIs" dxfId="1177" priority="5113" operator="equal">
      <formula>"MEDIANAMENTE ACEPTABLE"</formula>
    </cfRule>
    <cfRule type="cellIs" dxfId="1176" priority="5114" operator="equal">
      <formula>"ACEPTABLE"</formula>
    </cfRule>
    <cfRule type="cellIs" dxfId="1175" priority="5115" operator="equal">
      <formula>"NO ACEPTABLE"</formula>
    </cfRule>
    <cfRule type="cellIs" dxfId="1174" priority="5116" stopIfTrue="1" operator="equal">
      <formula>"BAJO"</formula>
    </cfRule>
    <cfRule type="cellIs" dxfId="1173" priority="5117" stopIfTrue="1" operator="equal">
      <formula>"MEDIO"</formula>
    </cfRule>
    <cfRule type="cellIs" dxfId="1172" priority="5118" stopIfTrue="1" operator="equal">
      <formula>"ALTO"</formula>
    </cfRule>
  </conditionalFormatting>
  <conditionalFormatting sqref="AG18:AH19 U18:V19">
    <cfRule type="cellIs" dxfId="1171" priority="5111" operator="equal">
      <formula>"MEDIO"</formula>
    </cfRule>
    <cfRule type="cellIs" dxfId="1170" priority="5112" operator="equal">
      <formula>"MEDIO"</formula>
    </cfRule>
  </conditionalFormatting>
  <conditionalFormatting sqref="AG18:AH19 U18:V19">
    <cfRule type="cellIs" dxfId="1169" priority="5109" operator="equal">
      <formula>"ALTO"</formula>
    </cfRule>
    <cfRule type="cellIs" dxfId="1168" priority="5110" operator="equal">
      <formula>"MEDIO"</formula>
    </cfRule>
  </conditionalFormatting>
  <conditionalFormatting sqref="AG18:AH19 U18:V19">
    <cfRule type="cellIs" dxfId="1167" priority="5108" operator="equal">
      <formula>"BAJO"</formula>
    </cfRule>
  </conditionalFormatting>
  <conditionalFormatting sqref="AG18:AH19 U18:V19">
    <cfRule type="cellIs" dxfId="1166" priority="5107" operator="equal">
      <formula>"MEDIO"</formula>
    </cfRule>
  </conditionalFormatting>
  <conditionalFormatting sqref="AG18:AH19 U18:V19">
    <cfRule type="cellIs" dxfId="1165" priority="5119" operator="equal">
      <formula>#REF!</formula>
    </cfRule>
  </conditionalFormatting>
  <conditionalFormatting sqref="T18:T19 AF18:AF19">
    <cfRule type="cellIs" dxfId="1164" priority="5100" operator="equal">
      <formula>0</formula>
    </cfRule>
  </conditionalFormatting>
  <conditionalFormatting sqref="U18:U19">
    <cfRule type="colorScale" priority="5120">
      <colorScale>
        <cfvo type="min"/>
        <cfvo type="percentile" val="50"/>
        <cfvo type="max"/>
        <color rgb="FFF8696B"/>
        <color rgb="FFFFEB84"/>
        <color rgb="FF63BE7B"/>
      </colorScale>
    </cfRule>
  </conditionalFormatting>
  <conditionalFormatting sqref="AG18:AH19">
    <cfRule type="colorScale" priority="5121">
      <colorScale>
        <cfvo type="min"/>
        <cfvo type="percentile" val="50"/>
        <cfvo type="max"/>
        <color rgb="FFF8696B"/>
        <color rgb="FFFFEB84"/>
        <color rgb="FF63BE7B"/>
      </colorScale>
    </cfRule>
  </conditionalFormatting>
  <conditionalFormatting sqref="V18:V19">
    <cfRule type="colorScale" priority="5122">
      <colorScale>
        <cfvo type="min"/>
        <cfvo type="percentile" val="50"/>
        <cfvo type="max"/>
        <color rgb="FFF8696B"/>
        <color rgb="FFFFEB84"/>
        <color rgb="FF63BE7B"/>
      </colorScale>
    </cfRule>
  </conditionalFormatting>
  <conditionalFormatting sqref="AH20">
    <cfRule type="cellIs" dxfId="1163" priority="5056" operator="equal">
      <formula>FALSE</formula>
    </cfRule>
    <cfRule type="cellIs" dxfId="1162" priority="5057" operator="equal">
      <formula>"IMPORTANTE"</formula>
    </cfRule>
    <cfRule type="cellIs" dxfId="1161" priority="5058" operator="equal">
      <formula>"MODERADO"</formula>
    </cfRule>
    <cfRule type="cellIs" dxfId="1160" priority="5059" operator="equal">
      <formula>"TOLERABLE"</formula>
    </cfRule>
    <cfRule type="cellIs" dxfId="1159" priority="5060" operator="equal">
      <formula>"TRIVIAL"</formula>
    </cfRule>
    <cfRule type="cellIs" dxfId="1158" priority="5061" operator="equal">
      <formula>"T'Sede AVIANCA'!"</formula>
    </cfRule>
    <cfRule type="cellIs" dxfId="1157" priority="5068" operator="equal">
      <formula>"MEDIANAMENTE ACEPTABLE"</formula>
    </cfRule>
    <cfRule type="cellIs" dxfId="1156" priority="5069" operator="equal">
      <formula>"ACEPTABLE"</formula>
    </cfRule>
    <cfRule type="cellIs" dxfId="1155" priority="5070" operator="equal">
      <formula>"NO ACEPTABLE"</formula>
    </cfRule>
    <cfRule type="cellIs" dxfId="1154" priority="5071" stopIfTrue="1" operator="equal">
      <formula>"BAJO"</formula>
    </cfRule>
    <cfRule type="cellIs" dxfId="1153" priority="5072" stopIfTrue="1" operator="equal">
      <formula>"MEDIO"</formula>
    </cfRule>
    <cfRule type="cellIs" dxfId="1152" priority="5073" stopIfTrue="1" operator="equal">
      <formula>"ALTO"</formula>
    </cfRule>
  </conditionalFormatting>
  <conditionalFormatting sqref="AH20">
    <cfRule type="cellIs" dxfId="1151" priority="5066" operator="equal">
      <formula>"MEDIO"</formula>
    </cfRule>
    <cfRule type="cellIs" dxfId="1150" priority="5067" operator="equal">
      <formula>"MEDIO"</formula>
    </cfRule>
  </conditionalFormatting>
  <conditionalFormatting sqref="AH20">
    <cfRule type="cellIs" dxfId="1149" priority="5064" operator="equal">
      <formula>"ALTO"</formula>
    </cfRule>
    <cfRule type="cellIs" dxfId="1148" priority="5065" operator="equal">
      <formula>"MEDIO"</formula>
    </cfRule>
  </conditionalFormatting>
  <conditionalFormatting sqref="AH20">
    <cfRule type="cellIs" dxfId="1147" priority="5063" operator="equal">
      <formula>"BAJO"</formula>
    </cfRule>
  </conditionalFormatting>
  <conditionalFormatting sqref="AH20">
    <cfRule type="cellIs" dxfId="1146" priority="5062" operator="equal">
      <formula>"MEDIO"</formula>
    </cfRule>
  </conditionalFormatting>
  <conditionalFormatting sqref="AH20">
    <cfRule type="cellIs" dxfId="1145" priority="5074" operator="equal">
      <formula>#REF!</formula>
    </cfRule>
  </conditionalFormatting>
  <conditionalFormatting sqref="AH20">
    <cfRule type="colorScale" priority="5075">
      <colorScale>
        <cfvo type="min"/>
        <cfvo type="percentile" val="50"/>
        <cfvo type="max"/>
        <color rgb="FFF8696B"/>
        <color rgb="FFFFEB84"/>
        <color rgb="FF63BE7B"/>
      </colorScale>
    </cfRule>
  </conditionalFormatting>
  <conditionalFormatting sqref="AG20">
    <cfRule type="cellIs" dxfId="1144" priority="5036" operator="equal">
      <formula>FALSE</formula>
    </cfRule>
    <cfRule type="cellIs" dxfId="1143" priority="5037" operator="equal">
      <formula>"IMPORTANTE"</formula>
    </cfRule>
    <cfRule type="cellIs" dxfId="1142" priority="5038" operator="equal">
      <formula>"MODERADO"</formula>
    </cfRule>
    <cfRule type="cellIs" dxfId="1141" priority="5039" operator="equal">
      <formula>"TOLERABLE"</formula>
    </cfRule>
    <cfRule type="cellIs" dxfId="1140" priority="5040" operator="equal">
      <formula>"TRIVIAL"</formula>
    </cfRule>
    <cfRule type="cellIs" dxfId="1139" priority="5041" operator="equal">
      <formula>"T'Sede AVIANCA'!"</formula>
    </cfRule>
    <cfRule type="cellIs" dxfId="1138" priority="5048" operator="equal">
      <formula>"MEDIANAMENTE ACEPTABLE"</formula>
    </cfRule>
    <cfRule type="cellIs" dxfId="1137" priority="5049" operator="equal">
      <formula>"ACEPTABLE"</formula>
    </cfRule>
    <cfRule type="cellIs" dxfId="1136" priority="5050" operator="equal">
      <formula>"NO ACEPTABLE"</formula>
    </cfRule>
    <cfRule type="cellIs" dxfId="1135" priority="5051" stopIfTrue="1" operator="equal">
      <formula>"BAJO"</formula>
    </cfRule>
    <cfRule type="cellIs" dxfId="1134" priority="5052" stopIfTrue="1" operator="equal">
      <formula>"MEDIO"</formula>
    </cfRule>
    <cfRule type="cellIs" dxfId="1133" priority="5053" stopIfTrue="1" operator="equal">
      <formula>"ALTO"</formula>
    </cfRule>
  </conditionalFormatting>
  <conditionalFormatting sqref="AG20">
    <cfRule type="cellIs" dxfId="1132" priority="5046" operator="equal">
      <formula>"MEDIO"</formula>
    </cfRule>
    <cfRule type="cellIs" dxfId="1131" priority="5047" operator="equal">
      <formula>"MEDIO"</formula>
    </cfRule>
  </conditionalFormatting>
  <conditionalFormatting sqref="AG20">
    <cfRule type="cellIs" dxfId="1130" priority="5044" operator="equal">
      <formula>"ALTO"</formula>
    </cfRule>
    <cfRule type="cellIs" dxfId="1129" priority="5045" operator="equal">
      <formula>"MEDIO"</formula>
    </cfRule>
  </conditionalFormatting>
  <conditionalFormatting sqref="AG20">
    <cfRule type="cellIs" dxfId="1128" priority="5043" operator="equal">
      <formula>"BAJO"</formula>
    </cfRule>
  </conditionalFormatting>
  <conditionalFormatting sqref="AG20">
    <cfRule type="cellIs" dxfId="1127" priority="5042" operator="equal">
      <formula>"MEDIO"</formula>
    </cfRule>
  </conditionalFormatting>
  <conditionalFormatting sqref="AG20">
    <cfRule type="cellIs" dxfId="1126" priority="5054" operator="equal">
      <formula>#REF!</formula>
    </cfRule>
  </conditionalFormatting>
  <conditionalFormatting sqref="AG20">
    <cfRule type="colorScale" priority="5055">
      <colorScale>
        <cfvo type="min"/>
        <cfvo type="percentile" val="50"/>
        <cfvo type="max"/>
        <color rgb="FFF8696B"/>
        <color rgb="FFFFEB84"/>
        <color rgb="FF63BE7B"/>
      </colorScale>
    </cfRule>
  </conditionalFormatting>
  <conditionalFormatting sqref="G24:G26">
    <cfRule type="cellIs" dxfId="1125" priority="4948" operator="equal">
      <formula>FALSE</formula>
    </cfRule>
  </conditionalFormatting>
  <conditionalFormatting sqref="U24:V26 AG24:AH26">
    <cfRule type="cellIs" dxfId="1124" priority="4950" operator="equal">
      <formula>FALSE</formula>
    </cfRule>
    <cfRule type="cellIs" dxfId="1123" priority="4951" operator="equal">
      <formula>"IMPORTANTE"</formula>
    </cfRule>
    <cfRule type="cellIs" dxfId="1122" priority="4952" operator="equal">
      <formula>"MODERADO"</formula>
    </cfRule>
    <cfRule type="cellIs" dxfId="1121" priority="4953" operator="equal">
      <formula>"TOLERABLE"</formula>
    </cfRule>
    <cfRule type="cellIs" dxfId="1120" priority="4954" operator="equal">
      <formula>"TRIVIAL"</formula>
    </cfRule>
    <cfRule type="cellIs" dxfId="1119" priority="4955" operator="equal">
      <formula>"T'Sede AVIANCA'!"</formula>
    </cfRule>
    <cfRule type="cellIs" dxfId="1118" priority="4962" operator="equal">
      <formula>"MEDIANAMENTE ACEPTABLE"</formula>
    </cfRule>
    <cfRule type="cellIs" dxfId="1117" priority="4963" operator="equal">
      <formula>"ACEPTABLE"</formula>
    </cfRule>
    <cfRule type="cellIs" dxfId="1116" priority="4964" operator="equal">
      <formula>"NO ACEPTABLE"</formula>
    </cfRule>
    <cfRule type="cellIs" dxfId="1115" priority="4965" stopIfTrue="1" operator="equal">
      <formula>"BAJO"</formula>
    </cfRule>
    <cfRule type="cellIs" dxfId="1114" priority="4966" stopIfTrue="1" operator="equal">
      <formula>"MEDIO"</formula>
    </cfRule>
    <cfRule type="cellIs" dxfId="1113" priority="4967" stopIfTrue="1" operator="equal">
      <formula>"ALTO"</formula>
    </cfRule>
  </conditionalFormatting>
  <conditionalFormatting sqref="U24:V26 AG24:AH26">
    <cfRule type="cellIs" dxfId="1112" priority="4960" operator="equal">
      <formula>"MEDIO"</formula>
    </cfRule>
    <cfRule type="cellIs" dxfId="1111" priority="4961" operator="equal">
      <formula>"MEDIO"</formula>
    </cfRule>
  </conditionalFormatting>
  <conditionalFormatting sqref="U24:V26 AG24:AH26">
    <cfRule type="cellIs" dxfId="1110" priority="4958" operator="equal">
      <formula>"ALTO"</formula>
    </cfRule>
    <cfRule type="cellIs" dxfId="1109" priority="4959" operator="equal">
      <formula>"MEDIO"</formula>
    </cfRule>
  </conditionalFormatting>
  <conditionalFormatting sqref="U24:V26 AG24:AH26">
    <cfRule type="cellIs" dxfId="1108" priority="4957" operator="equal">
      <formula>"BAJO"</formula>
    </cfRule>
  </conditionalFormatting>
  <conditionalFormatting sqref="U24:V26 AG24:AH26">
    <cfRule type="cellIs" dxfId="1107" priority="4956" operator="equal">
      <formula>"MEDIO"</formula>
    </cfRule>
  </conditionalFormatting>
  <conditionalFormatting sqref="U24:V26 AG24:AH26">
    <cfRule type="cellIs" dxfId="1106" priority="4968" operator="equal">
      <formula>#REF!</formula>
    </cfRule>
  </conditionalFormatting>
  <conditionalFormatting sqref="AF24:AF26 T24:T26">
    <cfRule type="cellIs" dxfId="1105" priority="4949" operator="equal">
      <formula>0</formula>
    </cfRule>
  </conditionalFormatting>
  <conditionalFormatting sqref="U24:U26">
    <cfRule type="colorScale" priority="4969">
      <colorScale>
        <cfvo type="min"/>
        <cfvo type="percentile" val="50"/>
        <cfvo type="max"/>
        <color rgb="FFF8696B"/>
        <color rgb="FFFFEB84"/>
        <color rgb="FF63BE7B"/>
      </colorScale>
    </cfRule>
  </conditionalFormatting>
  <conditionalFormatting sqref="AG24:AH26">
    <cfRule type="colorScale" priority="4970">
      <colorScale>
        <cfvo type="min"/>
        <cfvo type="percentile" val="50"/>
        <cfvo type="max"/>
        <color rgb="FFF8696B"/>
        <color rgb="FFFFEB84"/>
        <color rgb="FF63BE7B"/>
      </colorScale>
    </cfRule>
  </conditionalFormatting>
  <conditionalFormatting sqref="V24:V26">
    <cfRule type="colorScale" priority="4971">
      <colorScale>
        <cfvo type="min"/>
        <cfvo type="percentile" val="50"/>
        <cfvo type="max"/>
        <color rgb="FFF8696B"/>
        <color rgb="FFFFEB84"/>
        <color rgb="FF63BE7B"/>
      </colorScale>
    </cfRule>
  </conditionalFormatting>
  <conditionalFormatting sqref="U33">
    <cfRule type="colorScale" priority="8214">
      <colorScale>
        <cfvo type="min"/>
        <cfvo type="percentile" val="50"/>
        <cfvo type="max"/>
        <color rgb="FFF8696B"/>
        <color rgb="FFFFEB84"/>
        <color rgb="FF63BE7B"/>
      </colorScale>
    </cfRule>
  </conditionalFormatting>
  <conditionalFormatting sqref="AG33:AH33">
    <cfRule type="colorScale" priority="8215">
      <colorScale>
        <cfvo type="min"/>
        <cfvo type="percentile" val="50"/>
        <cfvo type="max"/>
        <color rgb="FFF8696B"/>
        <color rgb="FFFFEB84"/>
        <color rgb="FF63BE7B"/>
      </colorScale>
    </cfRule>
  </conditionalFormatting>
  <conditionalFormatting sqref="V33">
    <cfRule type="colorScale" priority="8216">
      <colorScale>
        <cfvo type="min"/>
        <cfvo type="percentile" val="50"/>
        <cfvo type="max"/>
        <color rgb="FFF8696B"/>
        <color rgb="FFFFEB84"/>
        <color rgb="FF63BE7B"/>
      </colorScale>
    </cfRule>
  </conditionalFormatting>
  <conditionalFormatting sqref="U35">
    <cfRule type="colorScale" priority="8223">
      <colorScale>
        <cfvo type="min"/>
        <cfvo type="percentile" val="50"/>
        <cfvo type="max"/>
        <color rgb="FFF8696B"/>
        <color rgb="FFFFEB84"/>
        <color rgb="FF63BE7B"/>
      </colorScale>
    </cfRule>
  </conditionalFormatting>
  <conditionalFormatting sqref="AG35:AH35">
    <cfRule type="colorScale" priority="8224">
      <colorScale>
        <cfvo type="min"/>
        <cfvo type="percentile" val="50"/>
        <cfvo type="max"/>
        <color rgb="FFF8696B"/>
        <color rgb="FFFFEB84"/>
        <color rgb="FF63BE7B"/>
      </colorScale>
    </cfRule>
  </conditionalFormatting>
  <conditionalFormatting sqref="V35">
    <cfRule type="colorScale" priority="8225">
      <colorScale>
        <cfvo type="min"/>
        <cfvo type="percentile" val="50"/>
        <cfvo type="max"/>
        <color rgb="FFF8696B"/>
        <color rgb="FFFFEB84"/>
        <color rgb="FF63BE7B"/>
      </colorScale>
    </cfRule>
  </conditionalFormatting>
  <conditionalFormatting sqref="U42:U45 U47:U48">
    <cfRule type="colorScale" priority="8235">
      <colorScale>
        <cfvo type="min"/>
        <cfvo type="percentile" val="50"/>
        <cfvo type="max"/>
        <color rgb="FFF8696B"/>
        <color rgb="FFFFEB84"/>
        <color rgb="FF63BE7B"/>
      </colorScale>
    </cfRule>
  </conditionalFormatting>
  <conditionalFormatting sqref="AG42:AH45 AG47:AH48">
    <cfRule type="colorScale" priority="8237">
      <colorScale>
        <cfvo type="min"/>
        <cfvo type="percentile" val="50"/>
        <cfvo type="max"/>
        <color rgb="FFF8696B"/>
        <color rgb="FFFFEB84"/>
        <color rgb="FF63BE7B"/>
      </colorScale>
    </cfRule>
  </conditionalFormatting>
  <conditionalFormatting sqref="V42:V45 V47:V48">
    <cfRule type="colorScale" priority="8239">
      <colorScale>
        <cfvo type="min"/>
        <cfvo type="percentile" val="50"/>
        <cfvo type="max"/>
        <color rgb="FFF8696B"/>
        <color rgb="FFFFEB84"/>
        <color rgb="FF63BE7B"/>
      </colorScale>
    </cfRule>
  </conditionalFormatting>
  <conditionalFormatting sqref="U36:V36 AG36:AH36">
    <cfRule type="cellIs" dxfId="1104" priority="4756" operator="equal">
      <formula>FALSE</formula>
    </cfRule>
    <cfRule type="cellIs" dxfId="1103" priority="4757" operator="equal">
      <formula>"IMPORTANTE"</formula>
    </cfRule>
    <cfRule type="cellIs" dxfId="1102" priority="4758" operator="equal">
      <formula>"MODERADO"</formula>
    </cfRule>
    <cfRule type="cellIs" dxfId="1101" priority="4759" operator="equal">
      <formula>"TOLERABLE"</formula>
    </cfRule>
    <cfRule type="cellIs" dxfId="1100" priority="4760" operator="equal">
      <formula>"TRIVIAL"</formula>
    </cfRule>
    <cfRule type="cellIs" dxfId="1099" priority="4761" operator="equal">
      <formula>"T'Sede AVIANCA'!"</formula>
    </cfRule>
    <cfRule type="cellIs" dxfId="1098" priority="4768" operator="equal">
      <formula>"MEDIANAMENTE ACEPTABLE"</formula>
    </cfRule>
    <cfRule type="cellIs" dxfId="1097" priority="4769" operator="equal">
      <formula>"ACEPTABLE"</formula>
    </cfRule>
    <cfRule type="cellIs" dxfId="1096" priority="4770" operator="equal">
      <formula>"NO ACEPTABLE"</formula>
    </cfRule>
    <cfRule type="cellIs" dxfId="1095" priority="4771" stopIfTrue="1" operator="equal">
      <formula>"BAJO"</formula>
    </cfRule>
    <cfRule type="cellIs" dxfId="1094" priority="4772" stopIfTrue="1" operator="equal">
      <formula>"MEDIO"</formula>
    </cfRule>
    <cfRule type="cellIs" dxfId="1093" priority="4773" stopIfTrue="1" operator="equal">
      <formula>"ALTO"</formula>
    </cfRule>
  </conditionalFormatting>
  <conditionalFormatting sqref="U36:V36 AG36:AH36">
    <cfRule type="cellIs" dxfId="1092" priority="4766" operator="equal">
      <formula>"MEDIO"</formula>
    </cfRule>
    <cfRule type="cellIs" dxfId="1091" priority="4767" operator="equal">
      <formula>"MEDIO"</formula>
    </cfRule>
  </conditionalFormatting>
  <conditionalFormatting sqref="U36:V36 AG36:AH36">
    <cfRule type="cellIs" dxfId="1090" priority="4764" operator="equal">
      <formula>"ALTO"</formula>
    </cfRule>
    <cfRule type="cellIs" dxfId="1089" priority="4765" operator="equal">
      <formula>"MEDIO"</formula>
    </cfRule>
  </conditionalFormatting>
  <conditionalFormatting sqref="U36:V36 AG36:AH36">
    <cfRule type="cellIs" dxfId="1088" priority="4763" operator="equal">
      <formula>"BAJO"</formula>
    </cfRule>
  </conditionalFormatting>
  <conditionalFormatting sqref="U36:V36 AG36:AH36">
    <cfRule type="cellIs" dxfId="1087" priority="4762" operator="equal">
      <formula>"MEDIO"</formula>
    </cfRule>
  </conditionalFormatting>
  <conditionalFormatting sqref="U36:V36 AG36:AH36">
    <cfRule type="cellIs" dxfId="1086" priority="4774" operator="equal">
      <formula>#REF!</formula>
    </cfRule>
  </conditionalFormatting>
  <conditionalFormatting sqref="T36 AF36">
    <cfRule type="cellIs" dxfId="1085" priority="4755" operator="equal">
      <formula>0</formula>
    </cfRule>
  </conditionalFormatting>
  <conditionalFormatting sqref="G36">
    <cfRule type="cellIs" dxfId="1084" priority="4754" operator="equal">
      <formula>FALSE</formula>
    </cfRule>
  </conditionalFormatting>
  <conditionalFormatting sqref="U36">
    <cfRule type="colorScale" priority="4775">
      <colorScale>
        <cfvo type="min"/>
        <cfvo type="percentile" val="50"/>
        <cfvo type="max"/>
        <color rgb="FFF8696B"/>
        <color rgb="FFFFEB84"/>
        <color rgb="FF63BE7B"/>
      </colorScale>
    </cfRule>
  </conditionalFormatting>
  <conditionalFormatting sqref="AG36:AH36">
    <cfRule type="colorScale" priority="4776">
      <colorScale>
        <cfvo type="min"/>
        <cfvo type="percentile" val="50"/>
        <cfvo type="max"/>
        <color rgb="FFF8696B"/>
        <color rgb="FFFFEB84"/>
        <color rgb="FF63BE7B"/>
      </colorScale>
    </cfRule>
  </conditionalFormatting>
  <conditionalFormatting sqref="V36">
    <cfRule type="colorScale" priority="4777">
      <colorScale>
        <cfvo type="min"/>
        <cfvo type="percentile" val="50"/>
        <cfvo type="max"/>
        <color rgb="FFF8696B"/>
        <color rgb="FFFFEB84"/>
        <color rgb="FF63BE7B"/>
      </colorScale>
    </cfRule>
  </conditionalFormatting>
  <conditionalFormatting sqref="G49">
    <cfRule type="cellIs" dxfId="1083" priority="4657" operator="equal">
      <formula>FALSE</formula>
    </cfRule>
  </conditionalFormatting>
  <conditionalFormatting sqref="U49:V49 AG49:AH49">
    <cfRule type="cellIs" dxfId="1082" priority="4635" operator="equal">
      <formula>FALSE</formula>
    </cfRule>
    <cfRule type="cellIs" dxfId="1081" priority="4636" operator="equal">
      <formula>"IMPORTANTE"</formula>
    </cfRule>
    <cfRule type="cellIs" dxfId="1080" priority="4637" operator="equal">
      <formula>"MODERADO"</formula>
    </cfRule>
    <cfRule type="cellIs" dxfId="1079" priority="4638" operator="equal">
      <formula>"TOLERABLE"</formula>
    </cfRule>
    <cfRule type="cellIs" dxfId="1078" priority="4639" operator="equal">
      <formula>"TRIVIAL"</formula>
    </cfRule>
    <cfRule type="cellIs" dxfId="1077" priority="4640" operator="equal">
      <formula>"T'Sede AVIANCA'!"</formula>
    </cfRule>
    <cfRule type="cellIs" dxfId="1076" priority="4647" operator="equal">
      <formula>"MEDIANAMENTE ACEPTABLE"</formula>
    </cfRule>
    <cfRule type="cellIs" dxfId="1075" priority="4648" operator="equal">
      <formula>"ACEPTABLE"</formula>
    </cfRule>
    <cfRule type="cellIs" dxfId="1074" priority="4649" operator="equal">
      <formula>"NO ACEPTABLE"</formula>
    </cfRule>
    <cfRule type="cellIs" dxfId="1073" priority="4650" stopIfTrue="1" operator="equal">
      <formula>"BAJO"</formula>
    </cfRule>
    <cfRule type="cellIs" dxfId="1072" priority="4651" stopIfTrue="1" operator="equal">
      <formula>"MEDIO"</formula>
    </cfRule>
    <cfRule type="cellIs" dxfId="1071" priority="4652" stopIfTrue="1" operator="equal">
      <formula>"ALTO"</formula>
    </cfRule>
  </conditionalFormatting>
  <conditionalFormatting sqref="U49:V49 AG49:AH49">
    <cfRule type="cellIs" dxfId="1070" priority="4645" operator="equal">
      <formula>"MEDIO"</formula>
    </cfRule>
    <cfRule type="cellIs" dxfId="1069" priority="4646" operator="equal">
      <formula>"MEDIO"</formula>
    </cfRule>
  </conditionalFormatting>
  <conditionalFormatting sqref="U49:V49 AG49:AH49">
    <cfRule type="cellIs" dxfId="1068" priority="4643" operator="equal">
      <formula>"ALTO"</formula>
    </cfRule>
    <cfRule type="cellIs" dxfId="1067" priority="4644" operator="equal">
      <formula>"MEDIO"</formula>
    </cfRule>
  </conditionalFormatting>
  <conditionalFormatting sqref="U49:V49 AG49:AH49">
    <cfRule type="cellIs" dxfId="1066" priority="4642" operator="equal">
      <formula>"BAJO"</formula>
    </cfRule>
  </conditionalFormatting>
  <conditionalFormatting sqref="U49:V49 AG49:AH49">
    <cfRule type="cellIs" dxfId="1065" priority="4641" operator="equal">
      <formula>"MEDIO"</formula>
    </cfRule>
  </conditionalFormatting>
  <conditionalFormatting sqref="U49:V49 AG49:AH49">
    <cfRule type="cellIs" dxfId="1064" priority="4653" operator="equal">
      <formula>#REF!</formula>
    </cfRule>
  </conditionalFormatting>
  <conditionalFormatting sqref="T49 AF49">
    <cfRule type="cellIs" dxfId="1063" priority="4634" operator="equal">
      <formula>0</formula>
    </cfRule>
  </conditionalFormatting>
  <conditionalFormatting sqref="U49">
    <cfRule type="colorScale" priority="4654">
      <colorScale>
        <cfvo type="min"/>
        <cfvo type="percentile" val="50"/>
        <cfvo type="max"/>
        <color rgb="FFF8696B"/>
        <color rgb="FFFFEB84"/>
        <color rgb="FF63BE7B"/>
      </colorScale>
    </cfRule>
  </conditionalFormatting>
  <conditionalFormatting sqref="AG49:AH49">
    <cfRule type="colorScale" priority="4655">
      <colorScale>
        <cfvo type="min"/>
        <cfvo type="percentile" val="50"/>
        <cfvo type="max"/>
        <color rgb="FFF8696B"/>
        <color rgb="FFFFEB84"/>
        <color rgb="FF63BE7B"/>
      </colorScale>
    </cfRule>
  </conditionalFormatting>
  <conditionalFormatting sqref="V49">
    <cfRule type="colorScale" priority="4656">
      <colorScale>
        <cfvo type="min"/>
        <cfvo type="percentile" val="50"/>
        <cfvo type="max"/>
        <color rgb="FFF8696B"/>
        <color rgb="FFFFEB84"/>
        <color rgb="FF63BE7B"/>
      </colorScale>
    </cfRule>
  </conditionalFormatting>
  <conditionalFormatting sqref="AG21:AH21 U21:V21">
    <cfRule type="cellIs" dxfId="1062" priority="4468" operator="equal">
      <formula>FALSE</formula>
    </cfRule>
    <cfRule type="cellIs" dxfId="1061" priority="4469" operator="equal">
      <formula>"IMPORTANTE"</formula>
    </cfRule>
    <cfRule type="cellIs" dxfId="1060" priority="4470" operator="equal">
      <formula>"MODERADO"</formula>
    </cfRule>
    <cfRule type="cellIs" dxfId="1059" priority="4471" operator="equal">
      <formula>"TOLERABLE"</formula>
    </cfRule>
    <cfRule type="cellIs" dxfId="1058" priority="4472" operator="equal">
      <formula>"TRIVIAL"</formula>
    </cfRule>
    <cfRule type="cellIs" dxfId="1057" priority="4473" operator="equal">
      <formula>"T'Sede AVIANCA'!"</formula>
    </cfRule>
    <cfRule type="cellIs" dxfId="1056" priority="4480" operator="equal">
      <formula>"MEDIANAMENTE ACEPTABLE"</formula>
    </cfRule>
    <cfRule type="cellIs" dxfId="1055" priority="4481" operator="equal">
      <formula>"ACEPTABLE"</formula>
    </cfRule>
    <cfRule type="cellIs" dxfId="1054" priority="4482" operator="equal">
      <formula>"NO ACEPTABLE"</formula>
    </cfRule>
    <cfRule type="cellIs" dxfId="1053" priority="4483" stopIfTrue="1" operator="equal">
      <formula>"BAJO"</formula>
    </cfRule>
    <cfRule type="cellIs" dxfId="1052" priority="4484" stopIfTrue="1" operator="equal">
      <formula>"MEDIO"</formula>
    </cfRule>
    <cfRule type="cellIs" dxfId="1051" priority="4485" stopIfTrue="1" operator="equal">
      <formula>"ALTO"</formula>
    </cfRule>
  </conditionalFormatting>
  <conditionalFormatting sqref="AG21:AH21 U21:V21">
    <cfRule type="cellIs" dxfId="1050" priority="4478" operator="equal">
      <formula>"MEDIO"</formula>
    </cfRule>
    <cfRule type="cellIs" dxfId="1049" priority="4479" operator="equal">
      <formula>"MEDIO"</formula>
    </cfRule>
  </conditionalFormatting>
  <conditionalFormatting sqref="AG21:AH21 U21:V21">
    <cfRule type="cellIs" dxfId="1048" priority="4476" operator="equal">
      <formula>"ALTO"</formula>
    </cfRule>
    <cfRule type="cellIs" dxfId="1047" priority="4477" operator="equal">
      <formula>"MEDIO"</formula>
    </cfRule>
  </conditionalFormatting>
  <conditionalFormatting sqref="AG21:AH21 U21:V21">
    <cfRule type="cellIs" dxfId="1046" priority="4475" operator="equal">
      <formula>"BAJO"</formula>
    </cfRule>
  </conditionalFormatting>
  <conditionalFormatting sqref="AG21:AH21 U21:V21">
    <cfRule type="cellIs" dxfId="1045" priority="4474" operator="equal">
      <formula>"MEDIO"</formula>
    </cfRule>
  </conditionalFormatting>
  <conditionalFormatting sqref="AG21:AH21 U21:V21">
    <cfRule type="cellIs" dxfId="1044" priority="4486" operator="equal">
      <formula>#REF!</formula>
    </cfRule>
  </conditionalFormatting>
  <conditionalFormatting sqref="T21 AF21">
    <cfRule type="cellIs" dxfId="1043" priority="4467" operator="equal">
      <formula>0</formula>
    </cfRule>
  </conditionalFormatting>
  <conditionalFormatting sqref="G21">
    <cfRule type="cellIs" dxfId="1042" priority="4466" operator="equal">
      <formula>FALSE</formula>
    </cfRule>
  </conditionalFormatting>
  <conditionalFormatting sqref="U21">
    <cfRule type="colorScale" priority="4487">
      <colorScale>
        <cfvo type="min"/>
        <cfvo type="percentile" val="50"/>
        <cfvo type="max"/>
        <color rgb="FFF8696B"/>
        <color rgb="FFFFEB84"/>
        <color rgb="FF63BE7B"/>
      </colorScale>
    </cfRule>
  </conditionalFormatting>
  <conditionalFormatting sqref="AG21:AH21">
    <cfRule type="colorScale" priority="4488">
      <colorScale>
        <cfvo type="min"/>
        <cfvo type="percentile" val="50"/>
        <cfvo type="max"/>
        <color rgb="FFF8696B"/>
        <color rgb="FFFFEB84"/>
        <color rgb="FF63BE7B"/>
      </colorScale>
    </cfRule>
  </conditionalFormatting>
  <conditionalFormatting sqref="V21">
    <cfRule type="colorScale" priority="4489">
      <colorScale>
        <cfvo type="min"/>
        <cfvo type="percentile" val="50"/>
        <cfvo type="max"/>
        <color rgb="FFF8696B"/>
        <color rgb="FFFFEB84"/>
        <color rgb="FF63BE7B"/>
      </colorScale>
    </cfRule>
  </conditionalFormatting>
  <conditionalFormatting sqref="U17">
    <cfRule type="colorScale" priority="8328">
      <colorScale>
        <cfvo type="min"/>
        <cfvo type="percentile" val="50"/>
        <cfvo type="max"/>
        <color rgb="FFF8696B"/>
        <color rgb="FFFFEB84"/>
        <color rgb="FF63BE7B"/>
      </colorScale>
    </cfRule>
  </conditionalFormatting>
  <conditionalFormatting sqref="AG17:AH17">
    <cfRule type="colorScale" priority="8329">
      <colorScale>
        <cfvo type="min"/>
        <cfvo type="percentile" val="50"/>
        <cfvo type="max"/>
        <color rgb="FFF8696B"/>
        <color rgb="FFFFEB84"/>
        <color rgb="FF63BE7B"/>
      </colorScale>
    </cfRule>
  </conditionalFormatting>
  <conditionalFormatting sqref="V17">
    <cfRule type="colorScale" priority="8330">
      <colorScale>
        <cfvo type="min"/>
        <cfvo type="percentile" val="50"/>
        <cfvo type="max"/>
        <color rgb="FFF8696B"/>
        <color rgb="FFFFEB84"/>
        <color rgb="FF63BE7B"/>
      </colorScale>
    </cfRule>
  </conditionalFormatting>
  <conditionalFormatting sqref="U20">
    <cfRule type="colorScale" priority="8353">
      <colorScale>
        <cfvo type="min"/>
        <cfvo type="percentile" val="50"/>
        <cfvo type="max"/>
        <color rgb="FFF8696B"/>
        <color rgb="FFFFEB84"/>
        <color rgb="FF63BE7B"/>
      </colorScale>
    </cfRule>
  </conditionalFormatting>
  <conditionalFormatting sqref="V20">
    <cfRule type="colorScale" priority="8354">
      <colorScale>
        <cfvo type="min"/>
        <cfvo type="percentile" val="50"/>
        <cfvo type="max"/>
        <color rgb="FFF8696B"/>
        <color rgb="FFFFEB84"/>
        <color rgb="FF63BE7B"/>
      </colorScale>
    </cfRule>
  </conditionalFormatting>
  <conditionalFormatting sqref="U22:U23">
    <cfRule type="colorScale" priority="8396">
      <colorScale>
        <cfvo type="min"/>
        <cfvo type="percentile" val="50"/>
        <cfvo type="max"/>
        <color rgb="FFF8696B"/>
        <color rgb="FFFFEB84"/>
        <color rgb="FF63BE7B"/>
      </colorScale>
    </cfRule>
  </conditionalFormatting>
  <conditionalFormatting sqref="AG22:AH23">
    <cfRule type="colorScale" priority="8397">
      <colorScale>
        <cfvo type="min"/>
        <cfvo type="percentile" val="50"/>
        <cfvo type="max"/>
        <color rgb="FFF8696B"/>
        <color rgb="FFFFEB84"/>
        <color rgb="FF63BE7B"/>
      </colorScale>
    </cfRule>
  </conditionalFormatting>
  <conditionalFormatting sqref="V22:V23">
    <cfRule type="colorScale" priority="8398">
      <colorScale>
        <cfvo type="min"/>
        <cfvo type="percentile" val="50"/>
        <cfvo type="max"/>
        <color rgb="FFF8696B"/>
        <color rgb="FFFFEB84"/>
        <color rgb="FF63BE7B"/>
      </colorScale>
    </cfRule>
  </conditionalFormatting>
  <conditionalFormatting sqref="U10:V10 AG10:AH10">
    <cfRule type="cellIs" dxfId="1041" priority="1828" operator="equal">
      <formula>FALSE</formula>
    </cfRule>
    <cfRule type="cellIs" dxfId="1040" priority="1829" operator="equal">
      <formula>"IMPORTANTE"</formula>
    </cfRule>
    <cfRule type="cellIs" dxfId="1039" priority="1830" operator="equal">
      <formula>"MODERADO"</formula>
    </cfRule>
    <cfRule type="cellIs" dxfId="1038" priority="1831" operator="equal">
      <formula>"TOLERABLE"</formula>
    </cfRule>
    <cfRule type="cellIs" dxfId="1037" priority="1832" operator="equal">
      <formula>"TRIVIAL"</formula>
    </cfRule>
    <cfRule type="cellIs" dxfId="1036" priority="1833" operator="equal">
      <formula>"T'Sede AVIANCA'!"</formula>
    </cfRule>
    <cfRule type="cellIs" dxfId="1035" priority="1840" operator="equal">
      <formula>"MEDIANAMENTE ACEPTABLE"</formula>
    </cfRule>
    <cfRule type="cellIs" dxfId="1034" priority="1841" operator="equal">
      <formula>"ACEPTABLE"</formula>
    </cfRule>
    <cfRule type="cellIs" dxfId="1033" priority="1842" operator="equal">
      <formula>"NO ACEPTABLE"</formula>
    </cfRule>
    <cfRule type="cellIs" dxfId="1032" priority="1843" stopIfTrue="1" operator="equal">
      <formula>"BAJO"</formula>
    </cfRule>
    <cfRule type="cellIs" dxfId="1031" priority="1844" stopIfTrue="1" operator="equal">
      <formula>"MEDIO"</formula>
    </cfRule>
    <cfRule type="cellIs" dxfId="1030" priority="1845" stopIfTrue="1" operator="equal">
      <formula>"ALTO"</formula>
    </cfRule>
  </conditionalFormatting>
  <conditionalFormatting sqref="U10:V10 AG10:AH10">
    <cfRule type="cellIs" dxfId="1029" priority="1838" operator="equal">
      <formula>"MEDIO"</formula>
    </cfRule>
    <cfRule type="cellIs" dxfId="1028" priority="1839" operator="equal">
      <formula>"MEDIO"</formula>
    </cfRule>
  </conditionalFormatting>
  <conditionalFormatting sqref="U10:V10 AG10:AH10">
    <cfRule type="cellIs" dxfId="1027" priority="1836" operator="equal">
      <formula>"ALTO"</formula>
    </cfRule>
    <cfRule type="cellIs" dxfId="1026" priority="1837" operator="equal">
      <formula>"MEDIO"</formula>
    </cfRule>
  </conditionalFormatting>
  <conditionalFormatting sqref="U10:V10 AG10:AH10">
    <cfRule type="cellIs" dxfId="1025" priority="1835" operator="equal">
      <formula>"BAJO"</formula>
    </cfRule>
  </conditionalFormatting>
  <conditionalFormatting sqref="U10:V10 AG10:AH10">
    <cfRule type="cellIs" dxfId="1024" priority="1834" operator="equal">
      <formula>"MEDIO"</formula>
    </cfRule>
  </conditionalFormatting>
  <conditionalFormatting sqref="U10:V10 AG10:AH10">
    <cfRule type="cellIs" dxfId="1023" priority="1846" operator="equal">
      <formula>#REF!</formula>
    </cfRule>
  </conditionalFormatting>
  <conditionalFormatting sqref="T10 AF10">
    <cfRule type="cellIs" dxfId="1022" priority="1827" operator="equal">
      <formula>0</formula>
    </cfRule>
  </conditionalFormatting>
  <conditionalFormatting sqref="G10">
    <cfRule type="cellIs" dxfId="1021" priority="1826" operator="equal">
      <formula>FALSE</formula>
    </cfRule>
  </conditionalFormatting>
  <conditionalFormatting sqref="U10">
    <cfRule type="colorScale" priority="1847">
      <colorScale>
        <cfvo type="min"/>
        <cfvo type="percentile" val="50"/>
        <cfvo type="max"/>
        <color rgb="FFF8696B"/>
        <color rgb="FFFFEB84"/>
        <color rgb="FF63BE7B"/>
      </colorScale>
    </cfRule>
  </conditionalFormatting>
  <conditionalFormatting sqref="AG10:AH10">
    <cfRule type="colorScale" priority="1848">
      <colorScale>
        <cfvo type="min"/>
        <cfvo type="percentile" val="50"/>
        <cfvo type="max"/>
        <color rgb="FFF8696B"/>
        <color rgb="FFFFEB84"/>
        <color rgb="FF63BE7B"/>
      </colorScale>
    </cfRule>
  </conditionalFormatting>
  <conditionalFormatting sqref="V10">
    <cfRule type="colorScale" priority="1849">
      <colorScale>
        <cfvo type="min"/>
        <cfvo type="percentile" val="50"/>
        <cfvo type="max"/>
        <color rgb="FFF8696B"/>
        <color rgb="FFFFEB84"/>
        <color rgb="FF63BE7B"/>
      </colorScale>
    </cfRule>
  </conditionalFormatting>
  <conditionalFormatting sqref="U51:V51 AG51:AH51">
    <cfRule type="cellIs" dxfId="1020" priority="1804" operator="equal">
      <formula>FALSE</formula>
    </cfRule>
    <cfRule type="cellIs" dxfId="1019" priority="1805" operator="equal">
      <formula>"IMPORTANTE"</formula>
    </cfRule>
    <cfRule type="cellIs" dxfId="1018" priority="1806" operator="equal">
      <formula>"MODERADO"</formula>
    </cfRule>
    <cfRule type="cellIs" dxfId="1017" priority="1807" operator="equal">
      <formula>"TOLERABLE"</formula>
    </cfRule>
    <cfRule type="cellIs" dxfId="1016" priority="1808" operator="equal">
      <formula>"TRIVIAL"</formula>
    </cfRule>
    <cfRule type="cellIs" dxfId="1015" priority="1809" operator="equal">
      <formula>"T'Sede AVIANCA'!"</formula>
    </cfRule>
    <cfRule type="cellIs" dxfId="1014" priority="1816" operator="equal">
      <formula>"MEDIANAMENTE ACEPTABLE"</formula>
    </cfRule>
    <cfRule type="cellIs" dxfId="1013" priority="1817" operator="equal">
      <formula>"ACEPTABLE"</formula>
    </cfRule>
    <cfRule type="cellIs" dxfId="1012" priority="1818" operator="equal">
      <formula>"NO ACEPTABLE"</formula>
    </cfRule>
    <cfRule type="cellIs" dxfId="1011" priority="1819" stopIfTrue="1" operator="equal">
      <formula>"BAJO"</formula>
    </cfRule>
    <cfRule type="cellIs" dxfId="1010" priority="1820" stopIfTrue="1" operator="equal">
      <formula>"MEDIO"</formula>
    </cfRule>
    <cfRule type="cellIs" dxfId="1009" priority="1821" stopIfTrue="1" operator="equal">
      <formula>"ALTO"</formula>
    </cfRule>
  </conditionalFormatting>
  <conditionalFormatting sqref="U51:V51 AG51:AH51">
    <cfRule type="cellIs" dxfId="1008" priority="1814" operator="equal">
      <formula>"MEDIO"</formula>
    </cfRule>
    <cfRule type="cellIs" dxfId="1007" priority="1815" operator="equal">
      <formula>"MEDIO"</formula>
    </cfRule>
  </conditionalFormatting>
  <conditionalFormatting sqref="U51:V51 AG51:AH51">
    <cfRule type="cellIs" dxfId="1006" priority="1812" operator="equal">
      <formula>"ALTO"</formula>
    </cfRule>
    <cfRule type="cellIs" dxfId="1005" priority="1813" operator="equal">
      <formula>"MEDIO"</formula>
    </cfRule>
  </conditionalFormatting>
  <conditionalFormatting sqref="U51:V51 AG51:AH51">
    <cfRule type="cellIs" dxfId="1004" priority="1811" operator="equal">
      <formula>"BAJO"</formula>
    </cfRule>
  </conditionalFormatting>
  <conditionalFormatting sqref="U51:V51 AG51:AH51">
    <cfRule type="cellIs" dxfId="1003" priority="1810" operator="equal">
      <formula>"MEDIO"</formula>
    </cfRule>
  </conditionalFormatting>
  <conditionalFormatting sqref="U51:V51 AG51:AH51">
    <cfRule type="cellIs" dxfId="1002" priority="1822" operator="equal">
      <formula>#REF!</formula>
    </cfRule>
  </conditionalFormatting>
  <conditionalFormatting sqref="T51 AF51">
    <cfRule type="cellIs" dxfId="1001" priority="1803" operator="equal">
      <formula>0</formula>
    </cfRule>
  </conditionalFormatting>
  <conditionalFormatting sqref="G51">
    <cfRule type="cellIs" dxfId="1000" priority="1802" operator="equal">
      <formula>FALSE</formula>
    </cfRule>
  </conditionalFormatting>
  <conditionalFormatting sqref="U51">
    <cfRule type="colorScale" priority="1823">
      <colorScale>
        <cfvo type="min"/>
        <cfvo type="percentile" val="50"/>
        <cfvo type="max"/>
        <color rgb="FFF8696B"/>
        <color rgb="FFFFEB84"/>
        <color rgb="FF63BE7B"/>
      </colorScale>
    </cfRule>
  </conditionalFormatting>
  <conditionalFormatting sqref="AG51:AH51">
    <cfRule type="colorScale" priority="1824">
      <colorScale>
        <cfvo type="min"/>
        <cfvo type="percentile" val="50"/>
        <cfvo type="max"/>
        <color rgb="FFF8696B"/>
        <color rgb="FFFFEB84"/>
        <color rgb="FF63BE7B"/>
      </colorScale>
    </cfRule>
  </conditionalFormatting>
  <conditionalFormatting sqref="V51">
    <cfRule type="colorScale" priority="1825">
      <colorScale>
        <cfvo type="min"/>
        <cfvo type="percentile" val="50"/>
        <cfvo type="max"/>
        <color rgb="FFF8696B"/>
        <color rgb="FFFFEB84"/>
        <color rgb="FF63BE7B"/>
      </colorScale>
    </cfRule>
  </conditionalFormatting>
  <conditionalFormatting sqref="G52">
    <cfRule type="cellIs" dxfId="999" priority="1801" operator="equal">
      <formula>FALSE</formula>
    </cfRule>
  </conditionalFormatting>
  <conditionalFormatting sqref="U52:V52 AG52:AH52">
    <cfRule type="cellIs" dxfId="998" priority="1779" operator="equal">
      <formula>FALSE</formula>
    </cfRule>
    <cfRule type="cellIs" dxfId="997" priority="1780" operator="equal">
      <formula>"IMPORTANTE"</formula>
    </cfRule>
    <cfRule type="cellIs" dxfId="996" priority="1781" operator="equal">
      <formula>"MODERADO"</formula>
    </cfRule>
    <cfRule type="cellIs" dxfId="995" priority="1782" operator="equal">
      <formula>"TOLERABLE"</formula>
    </cfRule>
    <cfRule type="cellIs" dxfId="994" priority="1783" operator="equal">
      <formula>"TRIVIAL"</formula>
    </cfRule>
    <cfRule type="cellIs" dxfId="993" priority="1784" operator="equal">
      <formula>"T'Sede AVIANCA'!"</formula>
    </cfRule>
    <cfRule type="cellIs" dxfId="992" priority="1791" operator="equal">
      <formula>"MEDIANAMENTE ACEPTABLE"</formula>
    </cfRule>
    <cfRule type="cellIs" dxfId="991" priority="1792" operator="equal">
      <formula>"ACEPTABLE"</formula>
    </cfRule>
    <cfRule type="cellIs" dxfId="990" priority="1793" operator="equal">
      <formula>"NO ACEPTABLE"</formula>
    </cfRule>
    <cfRule type="cellIs" dxfId="989" priority="1794" stopIfTrue="1" operator="equal">
      <formula>"BAJO"</formula>
    </cfRule>
    <cfRule type="cellIs" dxfId="988" priority="1795" stopIfTrue="1" operator="equal">
      <formula>"MEDIO"</formula>
    </cfRule>
    <cfRule type="cellIs" dxfId="987" priority="1796" stopIfTrue="1" operator="equal">
      <formula>"ALTO"</formula>
    </cfRule>
  </conditionalFormatting>
  <conditionalFormatting sqref="U52:V52 AG52:AH52">
    <cfRule type="cellIs" dxfId="986" priority="1789" operator="equal">
      <formula>"MEDIO"</formula>
    </cfRule>
    <cfRule type="cellIs" dxfId="985" priority="1790" operator="equal">
      <formula>"MEDIO"</formula>
    </cfRule>
  </conditionalFormatting>
  <conditionalFormatting sqref="U52:V52 AG52:AH52">
    <cfRule type="cellIs" dxfId="984" priority="1787" operator="equal">
      <formula>"ALTO"</formula>
    </cfRule>
    <cfRule type="cellIs" dxfId="983" priority="1788" operator="equal">
      <formula>"MEDIO"</formula>
    </cfRule>
  </conditionalFormatting>
  <conditionalFormatting sqref="U52:V52 AG52:AH52">
    <cfRule type="cellIs" dxfId="982" priority="1786" operator="equal">
      <formula>"BAJO"</formula>
    </cfRule>
  </conditionalFormatting>
  <conditionalFormatting sqref="U52:V52 AG52:AH52">
    <cfRule type="cellIs" dxfId="981" priority="1785" operator="equal">
      <formula>"MEDIO"</formula>
    </cfRule>
  </conditionalFormatting>
  <conditionalFormatting sqref="U52:V52 AG52:AH52">
    <cfRule type="cellIs" dxfId="980" priority="1797" operator="equal">
      <formula>#REF!</formula>
    </cfRule>
  </conditionalFormatting>
  <conditionalFormatting sqref="T52 AF52">
    <cfRule type="cellIs" dxfId="979" priority="1778" operator="equal">
      <formula>0</formula>
    </cfRule>
  </conditionalFormatting>
  <conditionalFormatting sqref="U52">
    <cfRule type="colorScale" priority="1798">
      <colorScale>
        <cfvo type="min"/>
        <cfvo type="percentile" val="50"/>
        <cfvo type="max"/>
        <color rgb="FFF8696B"/>
        <color rgb="FFFFEB84"/>
        <color rgb="FF63BE7B"/>
      </colorScale>
    </cfRule>
  </conditionalFormatting>
  <conditionalFormatting sqref="AG52:AH52">
    <cfRule type="colorScale" priority="1799">
      <colorScale>
        <cfvo type="min"/>
        <cfvo type="percentile" val="50"/>
        <cfvo type="max"/>
        <color rgb="FFF8696B"/>
        <color rgb="FFFFEB84"/>
        <color rgb="FF63BE7B"/>
      </colorScale>
    </cfRule>
  </conditionalFormatting>
  <conditionalFormatting sqref="V52">
    <cfRule type="colorScale" priority="1800">
      <colorScale>
        <cfvo type="min"/>
        <cfvo type="percentile" val="50"/>
        <cfvo type="max"/>
        <color rgb="FFF8696B"/>
        <color rgb="FFFFEB84"/>
        <color rgb="FF63BE7B"/>
      </colorScale>
    </cfRule>
  </conditionalFormatting>
  <conditionalFormatting sqref="G53">
    <cfRule type="cellIs" dxfId="978" priority="1777" operator="equal">
      <formula>FALSE</formula>
    </cfRule>
  </conditionalFormatting>
  <conditionalFormatting sqref="AG53:AH53">
    <cfRule type="cellIs" dxfId="977" priority="1757" operator="equal">
      <formula>FALSE</formula>
    </cfRule>
    <cfRule type="cellIs" dxfId="976" priority="1758" operator="equal">
      <formula>"IMPORTANTE"</formula>
    </cfRule>
    <cfRule type="cellIs" dxfId="975" priority="1759" operator="equal">
      <formula>"MODERADO"</formula>
    </cfRule>
    <cfRule type="cellIs" dxfId="974" priority="1760" operator="equal">
      <formula>"TOLERABLE"</formula>
    </cfRule>
    <cfRule type="cellIs" dxfId="973" priority="1761" operator="equal">
      <formula>"TRIVIAL"</formula>
    </cfRule>
    <cfRule type="cellIs" dxfId="972" priority="1762" operator="equal">
      <formula>"T'Sede AVIANCA'!"</formula>
    </cfRule>
    <cfRule type="cellIs" dxfId="971" priority="1769" operator="equal">
      <formula>"MEDIANAMENTE ACEPTABLE"</formula>
    </cfRule>
    <cfRule type="cellIs" dxfId="970" priority="1770" operator="equal">
      <formula>"ACEPTABLE"</formula>
    </cfRule>
    <cfRule type="cellIs" dxfId="969" priority="1771" operator="equal">
      <formula>"NO ACEPTABLE"</formula>
    </cfRule>
    <cfRule type="cellIs" dxfId="968" priority="1772" stopIfTrue="1" operator="equal">
      <formula>"BAJO"</formula>
    </cfRule>
    <cfRule type="cellIs" dxfId="967" priority="1773" stopIfTrue="1" operator="equal">
      <formula>"MEDIO"</formula>
    </cfRule>
    <cfRule type="cellIs" dxfId="966" priority="1774" stopIfTrue="1" operator="equal">
      <formula>"ALTO"</formula>
    </cfRule>
  </conditionalFormatting>
  <conditionalFormatting sqref="AG53:AH53">
    <cfRule type="cellIs" dxfId="965" priority="1767" operator="equal">
      <formula>"MEDIO"</formula>
    </cfRule>
    <cfRule type="cellIs" dxfId="964" priority="1768" operator="equal">
      <formula>"MEDIO"</formula>
    </cfRule>
  </conditionalFormatting>
  <conditionalFormatting sqref="AG53:AH53">
    <cfRule type="cellIs" dxfId="963" priority="1765" operator="equal">
      <formula>"ALTO"</formula>
    </cfRule>
    <cfRule type="cellIs" dxfId="962" priority="1766" operator="equal">
      <formula>"MEDIO"</formula>
    </cfRule>
  </conditionalFormatting>
  <conditionalFormatting sqref="AG53:AH53">
    <cfRule type="cellIs" dxfId="961" priority="1764" operator="equal">
      <formula>"BAJO"</formula>
    </cfRule>
  </conditionalFormatting>
  <conditionalFormatting sqref="AG53:AH53">
    <cfRule type="cellIs" dxfId="960" priority="1763" operator="equal">
      <formula>"MEDIO"</formula>
    </cfRule>
  </conditionalFormatting>
  <conditionalFormatting sqref="AG53:AH53">
    <cfRule type="cellIs" dxfId="959" priority="1775" operator="equal">
      <formula>#REF!</formula>
    </cfRule>
  </conditionalFormatting>
  <conditionalFormatting sqref="AF53">
    <cfRule type="cellIs" dxfId="958" priority="1756" operator="equal">
      <formula>0</formula>
    </cfRule>
  </conditionalFormatting>
  <conditionalFormatting sqref="AG53:AH53">
    <cfRule type="colorScale" priority="1776">
      <colorScale>
        <cfvo type="min"/>
        <cfvo type="percentile" val="50"/>
        <cfvo type="max"/>
        <color rgb="FFF8696B"/>
        <color rgb="FFFFEB84"/>
        <color rgb="FF63BE7B"/>
      </colorScale>
    </cfRule>
  </conditionalFormatting>
  <conditionalFormatting sqref="U53:V53">
    <cfRule type="cellIs" dxfId="957" priority="1735" operator="equal">
      <formula>FALSE</formula>
    </cfRule>
    <cfRule type="cellIs" dxfId="956" priority="1736" operator="equal">
      <formula>"IMPORTANTE"</formula>
    </cfRule>
    <cfRule type="cellIs" dxfId="955" priority="1737" operator="equal">
      <formula>"MODERADO"</formula>
    </cfRule>
    <cfRule type="cellIs" dxfId="954" priority="1738" operator="equal">
      <formula>"TOLERABLE"</formula>
    </cfRule>
    <cfRule type="cellIs" dxfId="953" priority="1739" operator="equal">
      <formula>"TRIVIAL"</formula>
    </cfRule>
    <cfRule type="cellIs" dxfId="952" priority="1740" operator="equal">
      <formula>"T'Sede AVIANCA'!"</formula>
    </cfRule>
    <cfRule type="cellIs" dxfId="951" priority="1747" operator="equal">
      <formula>"MEDIANAMENTE ACEPTABLE"</formula>
    </cfRule>
    <cfRule type="cellIs" dxfId="950" priority="1748" operator="equal">
      <formula>"ACEPTABLE"</formula>
    </cfRule>
    <cfRule type="cellIs" dxfId="949" priority="1749" operator="equal">
      <formula>"NO ACEPTABLE"</formula>
    </cfRule>
    <cfRule type="cellIs" dxfId="948" priority="1750" stopIfTrue="1" operator="equal">
      <formula>"BAJO"</formula>
    </cfRule>
    <cfRule type="cellIs" dxfId="947" priority="1751" stopIfTrue="1" operator="equal">
      <formula>"MEDIO"</formula>
    </cfRule>
    <cfRule type="cellIs" dxfId="946" priority="1752" stopIfTrue="1" operator="equal">
      <formula>"ALTO"</formula>
    </cfRule>
  </conditionalFormatting>
  <conditionalFormatting sqref="U53:V53">
    <cfRule type="cellIs" dxfId="945" priority="1745" operator="equal">
      <formula>"MEDIO"</formula>
    </cfRule>
    <cfRule type="cellIs" dxfId="944" priority="1746" operator="equal">
      <formula>"MEDIO"</formula>
    </cfRule>
  </conditionalFormatting>
  <conditionalFormatting sqref="U53:V53">
    <cfRule type="cellIs" dxfId="943" priority="1743" operator="equal">
      <formula>"ALTO"</formula>
    </cfRule>
    <cfRule type="cellIs" dxfId="942" priority="1744" operator="equal">
      <formula>"MEDIO"</formula>
    </cfRule>
  </conditionalFormatting>
  <conditionalFormatting sqref="U53:V53">
    <cfRule type="cellIs" dxfId="941" priority="1742" operator="equal">
      <formula>"BAJO"</formula>
    </cfRule>
  </conditionalFormatting>
  <conditionalFormatting sqref="U53:V53">
    <cfRule type="cellIs" dxfId="940" priority="1741" operator="equal">
      <formula>"MEDIO"</formula>
    </cfRule>
  </conditionalFormatting>
  <conditionalFormatting sqref="U53:V53">
    <cfRule type="cellIs" dxfId="939" priority="1753" operator="equal">
      <formula>#REF!</formula>
    </cfRule>
  </conditionalFormatting>
  <conditionalFormatting sqref="T53">
    <cfRule type="cellIs" dxfId="938" priority="1734" operator="equal">
      <formula>0</formula>
    </cfRule>
  </conditionalFormatting>
  <conditionalFormatting sqref="U53">
    <cfRule type="colorScale" priority="1754">
      <colorScale>
        <cfvo type="min"/>
        <cfvo type="percentile" val="50"/>
        <cfvo type="max"/>
        <color rgb="FFF8696B"/>
        <color rgb="FFFFEB84"/>
        <color rgb="FF63BE7B"/>
      </colorScale>
    </cfRule>
  </conditionalFormatting>
  <conditionalFormatting sqref="V53">
    <cfRule type="colorScale" priority="1755">
      <colorScale>
        <cfvo type="min"/>
        <cfvo type="percentile" val="50"/>
        <cfvo type="max"/>
        <color rgb="FFF8696B"/>
        <color rgb="FFFFEB84"/>
        <color rgb="FF63BE7B"/>
      </colorScale>
    </cfRule>
  </conditionalFormatting>
  <conditionalFormatting sqref="G54">
    <cfRule type="cellIs" dxfId="937" priority="1733" operator="equal">
      <formula>FALSE</formula>
    </cfRule>
  </conditionalFormatting>
  <conditionalFormatting sqref="T54">
    <cfRule type="cellIs" dxfId="936" priority="1690" operator="equal">
      <formula>0</formula>
    </cfRule>
  </conditionalFormatting>
  <conditionalFormatting sqref="AG54:AH54">
    <cfRule type="cellIs" dxfId="935" priority="1713" operator="equal">
      <formula>FALSE</formula>
    </cfRule>
    <cfRule type="cellIs" dxfId="934" priority="1714" operator="equal">
      <formula>"IMPORTANTE"</formula>
    </cfRule>
    <cfRule type="cellIs" dxfId="933" priority="1715" operator="equal">
      <formula>"MODERADO"</formula>
    </cfRule>
    <cfRule type="cellIs" dxfId="932" priority="1716" operator="equal">
      <formula>"TOLERABLE"</formula>
    </cfRule>
    <cfRule type="cellIs" dxfId="931" priority="1717" operator="equal">
      <formula>"TRIVIAL"</formula>
    </cfRule>
    <cfRule type="cellIs" dxfId="930" priority="1718" operator="equal">
      <formula>"T'Sede AVIANCA'!"</formula>
    </cfRule>
    <cfRule type="cellIs" dxfId="929" priority="1725" operator="equal">
      <formula>"MEDIANAMENTE ACEPTABLE"</formula>
    </cfRule>
    <cfRule type="cellIs" dxfId="928" priority="1726" operator="equal">
      <formula>"ACEPTABLE"</formula>
    </cfRule>
    <cfRule type="cellIs" dxfId="927" priority="1727" operator="equal">
      <formula>"NO ACEPTABLE"</formula>
    </cfRule>
    <cfRule type="cellIs" dxfId="926" priority="1728" stopIfTrue="1" operator="equal">
      <formula>"BAJO"</formula>
    </cfRule>
    <cfRule type="cellIs" dxfId="925" priority="1729" stopIfTrue="1" operator="equal">
      <formula>"MEDIO"</formula>
    </cfRule>
    <cfRule type="cellIs" dxfId="924" priority="1730" stopIfTrue="1" operator="equal">
      <formula>"ALTO"</formula>
    </cfRule>
  </conditionalFormatting>
  <conditionalFormatting sqref="AG54:AH54">
    <cfRule type="cellIs" dxfId="923" priority="1723" operator="equal">
      <formula>"MEDIO"</formula>
    </cfRule>
    <cfRule type="cellIs" dxfId="922" priority="1724" operator="equal">
      <formula>"MEDIO"</formula>
    </cfRule>
  </conditionalFormatting>
  <conditionalFormatting sqref="AG54:AH54">
    <cfRule type="cellIs" dxfId="921" priority="1721" operator="equal">
      <formula>"ALTO"</formula>
    </cfRule>
    <cfRule type="cellIs" dxfId="920" priority="1722" operator="equal">
      <formula>"MEDIO"</formula>
    </cfRule>
  </conditionalFormatting>
  <conditionalFormatting sqref="AG54:AH54">
    <cfRule type="cellIs" dxfId="919" priority="1720" operator="equal">
      <formula>"BAJO"</formula>
    </cfRule>
  </conditionalFormatting>
  <conditionalFormatting sqref="AG54:AH54">
    <cfRule type="cellIs" dxfId="918" priority="1719" operator="equal">
      <formula>"MEDIO"</formula>
    </cfRule>
  </conditionalFormatting>
  <conditionalFormatting sqref="AG54:AH54">
    <cfRule type="cellIs" dxfId="917" priority="1731" operator="equal">
      <formula>#REF!</formula>
    </cfRule>
  </conditionalFormatting>
  <conditionalFormatting sqref="AF54">
    <cfRule type="cellIs" dxfId="916" priority="1712" operator="equal">
      <formula>0</formula>
    </cfRule>
  </conditionalFormatting>
  <conditionalFormatting sqref="AG54:AH54">
    <cfRule type="colorScale" priority="1732">
      <colorScale>
        <cfvo type="min"/>
        <cfvo type="percentile" val="50"/>
        <cfvo type="max"/>
        <color rgb="FFF8696B"/>
        <color rgb="FFFFEB84"/>
        <color rgb="FF63BE7B"/>
      </colorScale>
    </cfRule>
  </conditionalFormatting>
  <conditionalFormatting sqref="U54:V54">
    <cfRule type="cellIs" dxfId="915" priority="1691" operator="equal">
      <formula>FALSE</formula>
    </cfRule>
    <cfRule type="cellIs" dxfId="914" priority="1692" operator="equal">
      <formula>"IMPORTANTE"</formula>
    </cfRule>
    <cfRule type="cellIs" dxfId="913" priority="1693" operator="equal">
      <formula>"MODERADO"</formula>
    </cfRule>
    <cfRule type="cellIs" dxfId="912" priority="1694" operator="equal">
      <formula>"TOLERABLE"</formula>
    </cfRule>
    <cfRule type="cellIs" dxfId="911" priority="1695" operator="equal">
      <formula>"TRIVIAL"</formula>
    </cfRule>
    <cfRule type="cellIs" dxfId="910" priority="1696" operator="equal">
      <formula>"T'Sede AVIANCA'!"</formula>
    </cfRule>
    <cfRule type="cellIs" dxfId="909" priority="1703" operator="equal">
      <formula>"MEDIANAMENTE ACEPTABLE"</formula>
    </cfRule>
    <cfRule type="cellIs" dxfId="908" priority="1704" operator="equal">
      <formula>"ACEPTABLE"</formula>
    </cfRule>
    <cfRule type="cellIs" dxfId="907" priority="1705" operator="equal">
      <formula>"NO ACEPTABLE"</formula>
    </cfRule>
    <cfRule type="cellIs" dxfId="906" priority="1706" stopIfTrue="1" operator="equal">
      <formula>"BAJO"</formula>
    </cfRule>
    <cfRule type="cellIs" dxfId="905" priority="1707" stopIfTrue="1" operator="equal">
      <formula>"MEDIO"</formula>
    </cfRule>
    <cfRule type="cellIs" dxfId="904" priority="1708" stopIfTrue="1" operator="equal">
      <formula>"ALTO"</formula>
    </cfRule>
  </conditionalFormatting>
  <conditionalFormatting sqref="U54:V54">
    <cfRule type="cellIs" dxfId="903" priority="1701" operator="equal">
      <formula>"MEDIO"</formula>
    </cfRule>
    <cfRule type="cellIs" dxfId="902" priority="1702" operator="equal">
      <formula>"MEDIO"</formula>
    </cfRule>
  </conditionalFormatting>
  <conditionalFormatting sqref="U54:V54">
    <cfRule type="cellIs" dxfId="901" priority="1699" operator="equal">
      <formula>"ALTO"</formula>
    </cfRule>
    <cfRule type="cellIs" dxfId="900" priority="1700" operator="equal">
      <formula>"MEDIO"</formula>
    </cfRule>
  </conditionalFormatting>
  <conditionalFormatting sqref="U54:V54">
    <cfRule type="cellIs" dxfId="899" priority="1698" operator="equal">
      <formula>"BAJO"</formula>
    </cfRule>
  </conditionalFormatting>
  <conditionalFormatting sqref="U54:V54">
    <cfRule type="cellIs" dxfId="898" priority="1697" operator="equal">
      <formula>"MEDIO"</formula>
    </cfRule>
  </conditionalFormatting>
  <conditionalFormatting sqref="U54:V54">
    <cfRule type="cellIs" dxfId="897" priority="1709" operator="equal">
      <formula>#REF!</formula>
    </cfRule>
  </conditionalFormatting>
  <conditionalFormatting sqref="U54">
    <cfRule type="colorScale" priority="1710">
      <colorScale>
        <cfvo type="min"/>
        <cfvo type="percentile" val="50"/>
        <cfvo type="max"/>
        <color rgb="FFF8696B"/>
        <color rgb="FFFFEB84"/>
        <color rgb="FF63BE7B"/>
      </colorScale>
    </cfRule>
  </conditionalFormatting>
  <conditionalFormatting sqref="V54">
    <cfRule type="colorScale" priority="1711">
      <colorScale>
        <cfvo type="min"/>
        <cfvo type="percentile" val="50"/>
        <cfvo type="max"/>
        <color rgb="FFF8696B"/>
        <color rgb="FFFFEB84"/>
        <color rgb="FF63BE7B"/>
      </colorScale>
    </cfRule>
  </conditionalFormatting>
  <conditionalFormatting sqref="U60:V61">
    <cfRule type="cellIs" dxfId="896" priority="1535" operator="equal">
      <formula>FALSE</formula>
    </cfRule>
    <cfRule type="cellIs" dxfId="895" priority="1536" operator="equal">
      <formula>"IMPORTANTE"</formula>
    </cfRule>
    <cfRule type="cellIs" dxfId="894" priority="1537" operator="equal">
      <formula>"MODERADO"</formula>
    </cfRule>
    <cfRule type="cellIs" dxfId="893" priority="1538" operator="equal">
      <formula>"TOLERABLE"</formula>
    </cfRule>
    <cfRule type="cellIs" dxfId="892" priority="1539" operator="equal">
      <formula>"TRIVIAL"</formula>
    </cfRule>
    <cfRule type="cellIs" dxfId="891" priority="1540" operator="equal">
      <formula>"T'Sede AVIANCA'!"</formula>
    </cfRule>
    <cfRule type="cellIs" dxfId="890" priority="1547" operator="equal">
      <formula>"MEDIANAMENTE ACEPTABLE"</formula>
    </cfRule>
    <cfRule type="cellIs" dxfId="889" priority="1548" operator="equal">
      <formula>"ACEPTABLE"</formula>
    </cfRule>
    <cfRule type="cellIs" dxfId="888" priority="1549" operator="equal">
      <formula>"NO ACEPTABLE"</formula>
    </cfRule>
    <cfRule type="cellIs" dxfId="887" priority="1550" stopIfTrue="1" operator="equal">
      <formula>"BAJO"</formula>
    </cfRule>
    <cfRule type="cellIs" dxfId="886" priority="1551" stopIfTrue="1" operator="equal">
      <formula>"MEDIO"</formula>
    </cfRule>
    <cfRule type="cellIs" dxfId="885" priority="1552" stopIfTrue="1" operator="equal">
      <formula>"ALTO"</formula>
    </cfRule>
  </conditionalFormatting>
  <conditionalFormatting sqref="U60:V61">
    <cfRule type="cellIs" dxfId="884" priority="1545" operator="equal">
      <formula>"MEDIO"</formula>
    </cfRule>
    <cfRule type="cellIs" dxfId="883" priority="1546" operator="equal">
      <formula>"MEDIO"</formula>
    </cfRule>
  </conditionalFormatting>
  <conditionalFormatting sqref="U60:V61">
    <cfRule type="cellIs" dxfId="882" priority="1543" operator="equal">
      <formula>"ALTO"</formula>
    </cfRule>
    <cfRule type="cellIs" dxfId="881" priority="1544" operator="equal">
      <formula>"MEDIO"</formula>
    </cfRule>
  </conditionalFormatting>
  <conditionalFormatting sqref="U60:V61">
    <cfRule type="cellIs" dxfId="880" priority="1542" operator="equal">
      <formula>"BAJO"</formula>
    </cfRule>
  </conditionalFormatting>
  <conditionalFormatting sqref="U60:V61">
    <cfRule type="cellIs" dxfId="879" priority="1541" operator="equal">
      <formula>"MEDIO"</formula>
    </cfRule>
  </conditionalFormatting>
  <conditionalFormatting sqref="U60:V61">
    <cfRule type="cellIs" dxfId="878" priority="1553" operator="equal">
      <formula>#REF!</formula>
    </cfRule>
  </conditionalFormatting>
  <conditionalFormatting sqref="T60:T61 AF60:AF61">
    <cfRule type="cellIs" dxfId="877" priority="1534" operator="equal">
      <formula>0</formula>
    </cfRule>
  </conditionalFormatting>
  <conditionalFormatting sqref="G60:G61">
    <cfRule type="cellIs" dxfId="876" priority="1533" operator="equal">
      <formula>FALSE</formula>
    </cfRule>
  </conditionalFormatting>
  <conditionalFormatting sqref="U60:U61">
    <cfRule type="colorScale" priority="1554">
      <colorScale>
        <cfvo type="min"/>
        <cfvo type="percentile" val="50"/>
        <cfvo type="max"/>
        <color rgb="FFF8696B"/>
        <color rgb="FFFFEB84"/>
        <color rgb="FF63BE7B"/>
      </colorScale>
    </cfRule>
  </conditionalFormatting>
  <conditionalFormatting sqref="V60:V61">
    <cfRule type="colorScale" priority="1555">
      <colorScale>
        <cfvo type="min"/>
        <cfvo type="percentile" val="50"/>
        <cfvo type="max"/>
        <color rgb="FFF8696B"/>
        <color rgb="FFFFEB84"/>
        <color rgb="FF63BE7B"/>
      </colorScale>
    </cfRule>
  </conditionalFormatting>
  <conditionalFormatting sqref="AH61">
    <cfRule type="cellIs" dxfId="875" priority="1513" operator="equal">
      <formula>FALSE</formula>
    </cfRule>
    <cfRule type="cellIs" dxfId="874" priority="1514" operator="equal">
      <formula>"IMPORTANTE"</formula>
    </cfRule>
    <cfRule type="cellIs" dxfId="873" priority="1515" operator="equal">
      <formula>"MODERADO"</formula>
    </cfRule>
    <cfRule type="cellIs" dxfId="872" priority="1516" operator="equal">
      <formula>"TOLERABLE"</formula>
    </cfRule>
    <cfRule type="cellIs" dxfId="871" priority="1517" operator="equal">
      <formula>"TRIVIAL"</formula>
    </cfRule>
    <cfRule type="cellIs" dxfId="870" priority="1518" operator="equal">
      <formula>"T'Sede AVIANCA'!"</formula>
    </cfRule>
    <cfRule type="cellIs" dxfId="869" priority="1525" operator="equal">
      <formula>"MEDIANAMENTE ACEPTABLE"</formula>
    </cfRule>
    <cfRule type="cellIs" dxfId="868" priority="1526" operator="equal">
      <formula>"ACEPTABLE"</formula>
    </cfRule>
    <cfRule type="cellIs" dxfId="867" priority="1527" operator="equal">
      <formula>"NO ACEPTABLE"</formula>
    </cfRule>
    <cfRule type="cellIs" dxfId="866" priority="1528" stopIfTrue="1" operator="equal">
      <formula>"BAJO"</formula>
    </cfRule>
    <cfRule type="cellIs" dxfId="865" priority="1529" stopIfTrue="1" operator="equal">
      <formula>"MEDIO"</formula>
    </cfRule>
    <cfRule type="cellIs" dxfId="864" priority="1530" stopIfTrue="1" operator="equal">
      <formula>"ALTO"</formula>
    </cfRule>
  </conditionalFormatting>
  <conditionalFormatting sqref="AH61">
    <cfRule type="cellIs" dxfId="863" priority="1523" operator="equal">
      <formula>"MEDIO"</formula>
    </cfRule>
    <cfRule type="cellIs" dxfId="862" priority="1524" operator="equal">
      <formula>"MEDIO"</formula>
    </cfRule>
  </conditionalFormatting>
  <conditionalFormatting sqref="AH61">
    <cfRule type="cellIs" dxfId="861" priority="1521" operator="equal">
      <formula>"ALTO"</formula>
    </cfRule>
    <cfRule type="cellIs" dxfId="860" priority="1522" operator="equal">
      <formula>"MEDIO"</formula>
    </cfRule>
  </conditionalFormatting>
  <conditionalFormatting sqref="AH61">
    <cfRule type="cellIs" dxfId="859" priority="1520" operator="equal">
      <formula>"BAJO"</formula>
    </cfRule>
  </conditionalFormatting>
  <conditionalFormatting sqref="AH61">
    <cfRule type="cellIs" dxfId="858" priority="1519" operator="equal">
      <formula>"MEDIO"</formula>
    </cfRule>
  </conditionalFormatting>
  <conditionalFormatting sqref="AH61">
    <cfRule type="cellIs" dxfId="857" priority="1531" operator="equal">
      <formula>#REF!</formula>
    </cfRule>
  </conditionalFormatting>
  <conditionalFormatting sqref="AH61">
    <cfRule type="colorScale" priority="1532">
      <colorScale>
        <cfvo type="min"/>
        <cfvo type="percentile" val="50"/>
        <cfvo type="max"/>
        <color rgb="FFF8696B"/>
        <color rgb="FFFFEB84"/>
        <color rgb="FF63BE7B"/>
      </colorScale>
    </cfRule>
  </conditionalFormatting>
  <conditionalFormatting sqref="AG61">
    <cfRule type="cellIs" dxfId="856" priority="1493" operator="equal">
      <formula>FALSE</formula>
    </cfRule>
    <cfRule type="cellIs" dxfId="855" priority="1494" operator="equal">
      <formula>"IMPORTANTE"</formula>
    </cfRule>
    <cfRule type="cellIs" dxfId="854" priority="1495" operator="equal">
      <formula>"MODERADO"</formula>
    </cfRule>
    <cfRule type="cellIs" dxfId="853" priority="1496" operator="equal">
      <formula>"TOLERABLE"</formula>
    </cfRule>
    <cfRule type="cellIs" dxfId="852" priority="1497" operator="equal">
      <formula>"TRIVIAL"</formula>
    </cfRule>
    <cfRule type="cellIs" dxfId="851" priority="1498" operator="equal">
      <formula>"T'Sede AVIANCA'!"</formula>
    </cfRule>
    <cfRule type="cellIs" dxfId="850" priority="1505" operator="equal">
      <formula>"MEDIANAMENTE ACEPTABLE"</formula>
    </cfRule>
    <cfRule type="cellIs" dxfId="849" priority="1506" operator="equal">
      <formula>"ACEPTABLE"</formula>
    </cfRule>
    <cfRule type="cellIs" dxfId="848" priority="1507" operator="equal">
      <formula>"NO ACEPTABLE"</formula>
    </cfRule>
    <cfRule type="cellIs" dxfId="847" priority="1508" stopIfTrue="1" operator="equal">
      <formula>"BAJO"</formula>
    </cfRule>
    <cfRule type="cellIs" dxfId="846" priority="1509" stopIfTrue="1" operator="equal">
      <formula>"MEDIO"</formula>
    </cfRule>
    <cfRule type="cellIs" dxfId="845" priority="1510" stopIfTrue="1" operator="equal">
      <formula>"ALTO"</formula>
    </cfRule>
  </conditionalFormatting>
  <conditionalFormatting sqref="AG61">
    <cfRule type="cellIs" dxfId="844" priority="1503" operator="equal">
      <formula>"MEDIO"</formula>
    </cfRule>
    <cfRule type="cellIs" dxfId="843" priority="1504" operator="equal">
      <formula>"MEDIO"</formula>
    </cfRule>
  </conditionalFormatting>
  <conditionalFormatting sqref="AG61">
    <cfRule type="cellIs" dxfId="842" priority="1501" operator="equal">
      <formula>"ALTO"</formula>
    </cfRule>
    <cfRule type="cellIs" dxfId="841" priority="1502" operator="equal">
      <formula>"MEDIO"</formula>
    </cfRule>
  </conditionalFormatting>
  <conditionalFormatting sqref="AG61">
    <cfRule type="cellIs" dxfId="840" priority="1500" operator="equal">
      <formula>"BAJO"</formula>
    </cfRule>
  </conditionalFormatting>
  <conditionalFormatting sqref="AG61">
    <cfRule type="cellIs" dxfId="839" priority="1499" operator="equal">
      <formula>"MEDIO"</formula>
    </cfRule>
  </conditionalFormatting>
  <conditionalFormatting sqref="AG61">
    <cfRule type="cellIs" dxfId="838" priority="1511" operator="equal">
      <formula>#REF!</formula>
    </cfRule>
  </conditionalFormatting>
  <conditionalFormatting sqref="AG61">
    <cfRule type="colorScale" priority="1512">
      <colorScale>
        <cfvo type="min"/>
        <cfvo type="percentile" val="50"/>
        <cfvo type="max"/>
        <color rgb="FFF8696B"/>
        <color rgb="FFFFEB84"/>
        <color rgb="FF63BE7B"/>
      </colorScale>
    </cfRule>
  </conditionalFormatting>
  <conditionalFormatting sqref="AH60">
    <cfRule type="cellIs" dxfId="837" priority="1473" operator="equal">
      <formula>FALSE</formula>
    </cfRule>
    <cfRule type="cellIs" dxfId="836" priority="1474" operator="equal">
      <formula>"IMPORTANTE"</formula>
    </cfRule>
    <cfRule type="cellIs" dxfId="835" priority="1475" operator="equal">
      <formula>"MODERADO"</formula>
    </cfRule>
    <cfRule type="cellIs" dxfId="834" priority="1476" operator="equal">
      <formula>"TOLERABLE"</formula>
    </cfRule>
    <cfRule type="cellIs" dxfId="833" priority="1477" operator="equal">
      <formula>"TRIVIAL"</formula>
    </cfRule>
    <cfRule type="cellIs" dxfId="832" priority="1478" operator="equal">
      <formula>"T'Sede AVIANCA'!"</formula>
    </cfRule>
    <cfRule type="cellIs" dxfId="831" priority="1485" operator="equal">
      <formula>"MEDIANAMENTE ACEPTABLE"</formula>
    </cfRule>
    <cfRule type="cellIs" dxfId="830" priority="1486" operator="equal">
      <formula>"ACEPTABLE"</formula>
    </cfRule>
    <cfRule type="cellIs" dxfId="829" priority="1487" operator="equal">
      <formula>"NO ACEPTABLE"</formula>
    </cfRule>
    <cfRule type="cellIs" dxfId="828" priority="1488" stopIfTrue="1" operator="equal">
      <formula>"BAJO"</formula>
    </cfRule>
    <cfRule type="cellIs" dxfId="827" priority="1489" stopIfTrue="1" operator="equal">
      <formula>"MEDIO"</formula>
    </cfRule>
    <cfRule type="cellIs" dxfId="826" priority="1490" stopIfTrue="1" operator="equal">
      <formula>"ALTO"</formula>
    </cfRule>
  </conditionalFormatting>
  <conditionalFormatting sqref="AH60">
    <cfRule type="cellIs" dxfId="825" priority="1483" operator="equal">
      <formula>"MEDIO"</formula>
    </cfRule>
    <cfRule type="cellIs" dxfId="824" priority="1484" operator="equal">
      <formula>"MEDIO"</formula>
    </cfRule>
  </conditionalFormatting>
  <conditionalFormatting sqref="AH60">
    <cfRule type="cellIs" dxfId="823" priority="1481" operator="equal">
      <formula>"ALTO"</formula>
    </cfRule>
    <cfRule type="cellIs" dxfId="822" priority="1482" operator="equal">
      <formula>"MEDIO"</formula>
    </cfRule>
  </conditionalFormatting>
  <conditionalFormatting sqref="AH60">
    <cfRule type="cellIs" dxfId="821" priority="1480" operator="equal">
      <formula>"BAJO"</formula>
    </cfRule>
  </conditionalFormatting>
  <conditionalFormatting sqref="AH60">
    <cfRule type="cellIs" dxfId="820" priority="1479" operator="equal">
      <formula>"MEDIO"</formula>
    </cfRule>
  </conditionalFormatting>
  <conditionalFormatting sqref="AH60">
    <cfRule type="cellIs" dxfId="819" priority="1491" operator="equal">
      <formula>#REF!</formula>
    </cfRule>
  </conditionalFormatting>
  <conditionalFormatting sqref="AH60">
    <cfRule type="colorScale" priority="1492">
      <colorScale>
        <cfvo type="min"/>
        <cfvo type="percentile" val="50"/>
        <cfvo type="max"/>
        <color rgb="FFF8696B"/>
        <color rgb="FFFFEB84"/>
        <color rgb="FF63BE7B"/>
      </colorScale>
    </cfRule>
  </conditionalFormatting>
  <conditionalFormatting sqref="AG60">
    <cfRule type="cellIs" dxfId="818" priority="1453" operator="equal">
      <formula>FALSE</formula>
    </cfRule>
    <cfRule type="cellIs" dxfId="817" priority="1454" operator="equal">
      <formula>"IMPORTANTE"</formula>
    </cfRule>
    <cfRule type="cellIs" dxfId="816" priority="1455" operator="equal">
      <formula>"MODERADO"</formula>
    </cfRule>
    <cfRule type="cellIs" dxfId="815" priority="1456" operator="equal">
      <formula>"TOLERABLE"</formula>
    </cfRule>
    <cfRule type="cellIs" dxfId="814" priority="1457" operator="equal">
      <formula>"TRIVIAL"</formula>
    </cfRule>
    <cfRule type="cellIs" dxfId="813" priority="1458" operator="equal">
      <formula>"T'Sede AVIANCA'!"</formula>
    </cfRule>
    <cfRule type="cellIs" dxfId="812" priority="1465" operator="equal">
      <formula>"MEDIANAMENTE ACEPTABLE"</formula>
    </cfRule>
    <cfRule type="cellIs" dxfId="811" priority="1466" operator="equal">
      <formula>"ACEPTABLE"</formula>
    </cfRule>
    <cfRule type="cellIs" dxfId="810" priority="1467" operator="equal">
      <formula>"NO ACEPTABLE"</formula>
    </cfRule>
    <cfRule type="cellIs" dxfId="809" priority="1468" stopIfTrue="1" operator="equal">
      <formula>"BAJO"</formula>
    </cfRule>
    <cfRule type="cellIs" dxfId="808" priority="1469" stopIfTrue="1" operator="equal">
      <formula>"MEDIO"</formula>
    </cfRule>
    <cfRule type="cellIs" dxfId="807" priority="1470" stopIfTrue="1" operator="equal">
      <formula>"ALTO"</formula>
    </cfRule>
  </conditionalFormatting>
  <conditionalFormatting sqref="AG60">
    <cfRule type="cellIs" dxfId="806" priority="1463" operator="equal">
      <formula>"MEDIO"</formula>
    </cfRule>
    <cfRule type="cellIs" dxfId="805" priority="1464" operator="equal">
      <formula>"MEDIO"</formula>
    </cfRule>
  </conditionalFormatting>
  <conditionalFormatting sqref="AG60">
    <cfRule type="cellIs" dxfId="804" priority="1461" operator="equal">
      <formula>"ALTO"</formula>
    </cfRule>
    <cfRule type="cellIs" dxfId="803" priority="1462" operator="equal">
      <formula>"MEDIO"</formula>
    </cfRule>
  </conditionalFormatting>
  <conditionalFormatting sqref="AG60">
    <cfRule type="cellIs" dxfId="802" priority="1460" operator="equal">
      <formula>"BAJO"</formula>
    </cfRule>
  </conditionalFormatting>
  <conditionalFormatting sqref="AG60">
    <cfRule type="cellIs" dxfId="801" priority="1459" operator="equal">
      <formula>"MEDIO"</formula>
    </cfRule>
  </conditionalFormatting>
  <conditionalFormatting sqref="AG60">
    <cfRule type="cellIs" dxfId="800" priority="1471" operator="equal">
      <formula>#REF!</formula>
    </cfRule>
  </conditionalFormatting>
  <conditionalFormatting sqref="AG60">
    <cfRule type="colorScale" priority="1472">
      <colorScale>
        <cfvo type="min"/>
        <cfvo type="percentile" val="50"/>
        <cfvo type="max"/>
        <color rgb="FFF8696B"/>
        <color rgb="FFFFEB84"/>
        <color rgb="FF63BE7B"/>
      </colorScale>
    </cfRule>
  </conditionalFormatting>
  <conditionalFormatting sqref="G65:G67">
    <cfRule type="cellIs" dxfId="799" priority="1402" operator="equal">
      <formula>FALSE</formula>
    </cfRule>
  </conditionalFormatting>
  <conditionalFormatting sqref="AG65:AH67">
    <cfRule type="cellIs" dxfId="798" priority="1404" operator="equal">
      <formula>FALSE</formula>
    </cfRule>
    <cfRule type="cellIs" dxfId="797" priority="1405" operator="equal">
      <formula>"IMPORTANTE"</formula>
    </cfRule>
    <cfRule type="cellIs" dxfId="796" priority="1406" operator="equal">
      <formula>"MODERADO"</formula>
    </cfRule>
    <cfRule type="cellIs" dxfId="795" priority="1407" operator="equal">
      <formula>"TOLERABLE"</formula>
    </cfRule>
    <cfRule type="cellIs" dxfId="794" priority="1408" operator="equal">
      <formula>"TRIVIAL"</formula>
    </cfRule>
    <cfRule type="cellIs" dxfId="793" priority="1409" operator="equal">
      <formula>"T'Sede AVIANCA'!"</formula>
    </cfRule>
    <cfRule type="cellIs" dxfId="792" priority="1416" operator="equal">
      <formula>"MEDIANAMENTE ACEPTABLE"</formula>
    </cfRule>
    <cfRule type="cellIs" dxfId="791" priority="1417" operator="equal">
      <formula>"ACEPTABLE"</formula>
    </cfRule>
    <cfRule type="cellIs" dxfId="790" priority="1418" operator="equal">
      <formula>"NO ACEPTABLE"</formula>
    </cfRule>
    <cfRule type="cellIs" dxfId="789" priority="1419" stopIfTrue="1" operator="equal">
      <formula>"BAJO"</formula>
    </cfRule>
    <cfRule type="cellIs" dxfId="788" priority="1420" stopIfTrue="1" operator="equal">
      <formula>"MEDIO"</formula>
    </cfRule>
    <cfRule type="cellIs" dxfId="787" priority="1421" stopIfTrue="1" operator="equal">
      <formula>"ALTO"</formula>
    </cfRule>
  </conditionalFormatting>
  <conditionalFormatting sqref="AG65:AH67">
    <cfRule type="cellIs" dxfId="786" priority="1414" operator="equal">
      <formula>"MEDIO"</formula>
    </cfRule>
    <cfRule type="cellIs" dxfId="785" priority="1415" operator="equal">
      <formula>"MEDIO"</formula>
    </cfRule>
  </conditionalFormatting>
  <conditionalFormatting sqref="AG65:AH67">
    <cfRule type="cellIs" dxfId="784" priority="1412" operator="equal">
      <formula>"ALTO"</formula>
    </cfRule>
    <cfRule type="cellIs" dxfId="783" priority="1413" operator="equal">
      <formula>"MEDIO"</formula>
    </cfRule>
  </conditionalFormatting>
  <conditionalFormatting sqref="AG65:AH67">
    <cfRule type="cellIs" dxfId="782" priority="1411" operator="equal">
      <formula>"BAJO"</formula>
    </cfRule>
  </conditionalFormatting>
  <conditionalFormatting sqref="AG65:AH67">
    <cfRule type="cellIs" dxfId="781" priority="1410" operator="equal">
      <formula>"MEDIO"</formula>
    </cfRule>
  </conditionalFormatting>
  <conditionalFormatting sqref="AG65:AH67">
    <cfRule type="cellIs" dxfId="780" priority="1422" operator="equal">
      <formula>#REF!</formula>
    </cfRule>
  </conditionalFormatting>
  <conditionalFormatting sqref="AF65:AF67">
    <cfRule type="cellIs" dxfId="779" priority="1403" operator="equal">
      <formula>0</formula>
    </cfRule>
  </conditionalFormatting>
  <conditionalFormatting sqref="AG65:AH67">
    <cfRule type="colorScale" priority="1424">
      <colorScale>
        <cfvo type="min"/>
        <cfvo type="percentile" val="50"/>
        <cfvo type="max"/>
        <color rgb="FFF8696B"/>
        <color rgb="FFFFEB84"/>
        <color rgb="FF63BE7B"/>
      </colorScale>
    </cfRule>
  </conditionalFormatting>
  <conditionalFormatting sqref="AG62:AH62">
    <cfRule type="cellIs" dxfId="778" priority="1359" operator="equal">
      <formula>FALSE</formula>
    </cfRule>
    <cfRule type="cellIs" dxfId="777" priority="1360" operator="equal">
      <formula>"IMPORTANTE"</formula>
    </cfRule>
    <cfRule type="cellIs" dxfId="776" priority="1361" operator="equal">
      <formula>"MODERADO"</formula>
    </cfRule>
    <cfRule type="cellIs" dxfId="775" priority="1362" operator="equal">
      <formula>"TOLERABLE"</formula>
    </cfRule>
    <cfRule type="cellIs" dxfId="774" priority="1363" operator="equal">
      <formula>"TRIVIAL"</formula>
    </cfRule>
    <cfRule type="cellIs" dxfId="773" priority="1364" operator="equal">
      <formula>"T'Sede AVIANCA'!"</formula>
    </cfRule>
    <cfRule type="cellIs" dxfId="772" priority="1371" operator="equal">
      <formula>"MEDIANAMENTE ACEPTABLE"</formula>
    </cfRule>
    <cfRule type="cellIs" dxfId="771" priority="1372" operator="equal">
      <formula>"ACEPTABLE"</formula>
    </cfRule>
    <cfRule type="cellIs" dxfId="770" priority="1373" operator="equal">
      <formula>"NO ACEPTABLE"</formula>
    </cfRule>
    <cfRule type="cellIs" dxfId="769" priority="1374" stopIfTrue="1" operator="equal">
      <formula>"BAJO"</formula>
    </cfRule>
    <cfRule type="cellIs" dxfId="768" priority="1375" stopIfTrue="1" operator="equal">
      <formula>"MEDIO"</formula>
    </cfRule>
    <cfRule type="cellIs" dxfId="767" priority="1376" stopIfTrue="1" operator="equal">
      <formula>"ALTO"</formula>
    </cfRule>
  </conditionalFormatting>
  <conditionalFormatting sqref="AG62:AH62">
    <cfRule type="cellIs" dxfId="766" priority="1369" operator="equal">
      <formula>"MEDIO"</formula>
    </cfRule>
    <cfRule type="cellIs" dxfId="765" priority="1370" operator="equal">
      <formula>"MEDIO"</formula>
    </cfRule>
  </conditionalFormatting>
  <conditionalFormatting sqref="AG62:AH62">
    <cfRule type="cellIs" dxfId="764" priority="1367" operator="equal">
      <formula>"ALTO"</formula>
    </cfRule>
    <cfRule type="cellIs" dxfId="763" priority="1368" operator="equal">
      <formula>"MEDIO"</formula>
    </cfRule>
  </conditionalFormatting>
  <conditionalFormatting sqref="AG62:AH62">
    <cfRule type="cellIs" dxfId="762" priority="1366" operator="equal">
      <formula>"BAJO"</formula>
    </cfRule>
  </conditionalFormatting>
  <conditionalFormatting sqref="AG62:AH62">
    <cfRule type="cellIs" dxfId="761" priority="1365" operator="equal">
      <formula>"MEDIO"</formula>
    </cfRule>
  </conditionalFormatting>
  <conditionalFormatting sqref="AG62:AH62">
    <cfRule type="cellIs" dxfId="760" priority="1377" operator="equal">
      <formula>#REF!</formula>
    </cfRule>
  </conditionalFormatting>
  <conditionalFormatting sqref="AF62">
    <cfRule type="cellIs" dxfId="759" priority="1358" operator="equal">
      <formula>0</formula>
    </cfRule>
  </conditionalFormatting>
  <conditionalFormatting sqref="G62">
    <cfRule type="cellIs" dxfId="758" priority="1357" operator="equal">
      <formula>FALSE</formula>
    </cfRule>
  </conditionalFormatting>
  <conditionalFormatting sqref="AG62:AH62">
    <cfRule type="colorScale" priority="1379">
      <colorScale>
        <cfvo type="min"/>
        <cfvo type="percentile" val="50"/>
        <cfvo type="max"/>
        <color rgb="FFF8696B"/>
        <color rgb="FFFFEB84"/>
        <color rgb="FF63BE7B"/>
      </colorScale>
    </cfRule>
  </conditionalFormatting>
  <conditionalFormatting sqref="AG63:AH64">
    <cfRule type="colorScale" priority="8462">
      <colorScale>
        <cfvo type="min"/>
        <cfvo type="percentile" val="50"/>
        <cfvo type="max"/>
        <color rgb="FFF8696B"/>
        <color rgb="FFFFEB84"/>
        <color rgb="FF63BE7B"/>
      </colorScale>
    </cfRule>
  </conditionalFormatting>
  <conditionalFormatting sqref="G68">
    <cfRule type="cellIs" dxfId="757" priority="1309" operator="equal">
      <formula>FALSE</formula>
    </cfRule>
  </conditionalFormatting>
  <conditionalFormatting sqref="AG68:AH68 U68:V68">
    <cfRule type="cellIs" dxfId="756" priority="1311" operator="equal">
      <formula>FALSE</formula>
    </cfRule>
    <cfRule type="cellIs" dxfId="755" priority="1312" operator="equal">
      <formula>"IMPORTANTE"</formula>
    </cfRule>
    <cfRule type="cellIs" dxfId="754" priority="1313" operator="equal">
      <formula>"MODERADO"</formula>
    </cfRule>
    <cfRule type="cellIs" dxfId="753" priority="1314" operator="equal">
      <formula>"TOLERABLE"</formula>
    </cfRule>
    <cfRule type="cellIs" dxfId="752" priority="1315" operator="equal">
      <formula>"TRIVIAL"</formula>
    </cfRule>
    <cfRule type="cellIs" dxfId="751" priority="1316" operator="equal">
      <formula>"T'Sede AVIANCA'!"</formula>
    </cfRule>
    <cfRule type="cellIs" dxfId="750" priority="1323" operator="equal">
      <formula>"MEDIANAMENTE ACEPTABLE"</formula>
    </cfRule>
    <cfRule type="cellIs" dxfId="749" priority="1324" operator="equal">
      <formula>"ACEPTABLE"</formula>
    </cfRule>
    <cfRule type="cellIs" dxfId="748" priority="1325" operator="equal">
      <formula>"NO ACEPTABLE"</formula>
    </cfRule>
    <cfRule type="cellIs" dxfId="747" priority="1326" stopIfTrue="1" operator="equal">
      <formula>"BAJO"</formula>
    </cfRule>
    <cfRule type="cellIs" dxfId="746" priority="1327" stopIfTrue="1" operator="equal">
      <formula>"MEDIO"</formula>
    </cfRule>
    <cfRule type="cellIs" dxfId="745" priority="1328" stopIfTrue="1" operator="equal">
      <formula>"ALTO"</formula>
    </cfRule>
  </conditionalFormatting>
  <conditionalFormatting sqref="AG68:AH68 U68:V68">
    <cfRule type="cellIs" dxfId="744" priority="1321" operator="equal">
      <formula>"MEDIO"</formula>
    </cfRule>
    <cfRule type="cellIs" dxfId="743" priority="1322" operator="equal">
      <formula>"MEDIO"</formula>
    </cfRule>
  </conditionalFormatting>
  <conditionalFormatting sqref="AG68:AH68 U68:V68">
    <cfRule type="cellIs" dxfId="742" priority="1319" operator="equal">
      <formula>"ALTO"</formula>
    </cfRule>
    <cfRule type="cellIs" dxfId="741" priority="1320" operator="equal">
      <formula>"MEDIO"</formula>
    </cfRule>
  </conditionalFormatting>
  <conditionalFormatting sqref="AG68:AH68 U68:V68">
    <cfRule type="cellIs" dxfId="740" priority="1318" operator="equal">
      <formula>"BAJO"</formula>
    </cfRule>
  </conditionalFormatting>
  <conditionalFormatting sqref="AG68:AH68 U68:V68">
    <cfRule type="cellIs" dxfId="739" priority="1317" operator="equal">
      <formula>"MEDIO"</formula>
    </cfRule>
  </conditionalFormatting>
  <conditionalFormatting sqref="AG68:AH68 U68:V68">
    <cfRule type="cellIs" dxfId="738" priority="1329" operator="equal">
      <formula>#REF!</formula>
    </cfRule>
  </conditionalFormatting>
  <conditionalFormatting sqref="T68 AF68">
    <cfRule type="cellIs" dxfId="737" priority="1310" operator="equal">
      <formula>0</formula>
    </cfRule>
  </conditionalFormatting>
  <conditionalFormatting sqref="U68">
    <cfRule type="colorScale" priority="1330">
      <colorScale>
        <cfvo type="min"/>
        <cfvo type="percentile" val="50"/>
        <cfvo type="max"/>
        <color rgb="FFF8696B"/>
        <color rgb="FFFFEB84"/>
        <color rgb="FF63BE7B"/>
      </colorScale>
    </cfRule>
  </conditionalFormatting>
  <conditionalFormatting sqref="AG68:AH68">
    <cfRule type="colorScale" priority="1331">
      <colorScale>
        <cfvo type="min"/>
        <cfvo type="percentile" val="50"/>
        <cfvo type="max"/>
        <color rgb="FFF8696B"/>
        <color rgb="FFFFEB84"/>
        <color rgb="FF63BE7B"/>
      </colorScale>
    </cfRule>
  </conditionalFormatting>
  <conditionalFormatting sqref="V68">
    <cfRule type="colorScale" priority="1332">
      <colorScale>
        <cfvo type="min"/>
        <cfvo type="percentile" val="50"/>
        <cfvo type="max"/>
        <color rgb="FFF8696B"/>
        <color rgb="FFFFEB84"/>
        <color rgb="FF63BE7B"/>
      </colorScale>
    </cfRule>
  </conditionalFormatting>
  <conditionalFormatting sqref="G75:G76">
    <cfRule type="cellIs" dxfId="736" priority="1237" operator="equal">
      <formula>FALSE</formula>
    </cfRule>
  </conditionalFormatting>
  <conditionalFormatting sqref="AG73:AH73 U73:V73">
    <cfRule type="cellIs" dxfId="735" priority="1263" operator="equal">
      <formula>FALSE</formula>
    </cfRule>
    <cfRule type="cellIs" dxfId="734" priority="1264" operator="equal">
      <formula>"IMPORTANTE"</formula>
    </cfRule>
    <cfRule type="cellIs" dxfId="733" priority="1265" operator="equal">
      <formula>"MODERADO"</formula>
    </cfRule>
    <cfRule type="cellIs" dxfId="732" priority="1266" operator="equal">
      <formula>"TOLERABLE"</formula>
    </cfRule>
    <cfRule type="cellIs" dxfId="731" priority="1267" operator="equal">
      <formula>"TRIVIAL"</formula>
    </cfRule>
    <cfRule type="cellIs" dxfId="730" priority="1268" operator="equal">
      <formula>"T'Sede AVIANCA'!"</formula>
    </cfRule>
    <cfRule type="cellIs" dxfId="729" priority="1275" operator="equal">
      <formula>"MEDIANAMENTE ACEPTABLE"</formula>
    </cfRule>
    <cfRule type="cellIs" dxfId="728" priority="1276" operator="equal">
      <formula>"ACEPTABLE"</formula>
    </cfRule>
    <cfRule type="cellIs" dxfId="727" priority="1277" operator="equal">
      <formula>"NO ACEPTABLE"</formula>
    </cfRule>
    <cfRule type="cellIs" dxfId="726" priority="1278" stopIfTrue="1" operator="equal">
      <formula>"BAJO"</formula>
    </cfRule>
    <cfRule type="cellIs" dxfId="725" priority="1279" stopIfTrue="1" operator="equal">
      <formula>"MEDIO"</formula>
    </cfRule>
    <cfRule type="cellIs" dxfId="724" priority="1280" stopIfTrue="1" operator="equal">
      <formula>"ALTO"</formula>
    </cfRule>
  </conditionalFormatting>
  <conditionalFormatting sqref="AG73:AH73 U73:V73">
    <cfRule type="cellIs" dxfId="723" priority="1273" operator="equal">
      <formula>"MEDIO"</formula>
    </cfRule>
    <cfRule type="cellIs" dxfId="722" priority="1274" operator="equal">
      <formula>"MEDIO"</formula>
    </cfRule>
  </conditionalFormatting>
  <conditionalFormatting sqref="AG73:AH73 U73:V73">
    <cfRule type="cellIs" dxfId="721" priority="1271" operator="equal">
      <formula>"ALTO"</formula>
    </cfRule>
    <cfRule type="cellIs" dxfId="720" priority="1272" operator="equal">
      <formula>"MEDIO"</formula>
    </cfRule>
  </conditionalFormatting>
  <conditionalFormatting sqref="AG73:AH73 U73:V73">
    <cfRule type="cellIs" dxfId="719" priority="1270" operator="equal">
      <formula>"BAJO"</formula>
    </cfRule>
  </conditionalFormatting>
  <conditionalFormatting sqref="AG73:AH73 U73:V73">
    <cfRule type="cellIs" dxfId="718" priority="1269" operator="equal">
      <formula>"MEDIO"</formula>
    </cfRule>
  </conditionalFormatting>
  <conditionalFormatting sqref="AG73:AH73 U73:V73">
    <cfRule type="cellIs" dxfId="717" priority="1281" operator="equal">
      <formula>#REF!</formula>
    </cfRule>
  </conditionalFormatting>
  <conditionalFormatting sqref="AF73 T73">
    <cfRule type="cellIs" dxfId="716" priority="1262" operator="equal">
      <formula>0</formula>
    </cfRule>
  </conditionalFormatting>
  <conditionalFormatting sqref="G73">
    <cfRule type="cellIs" dxfId="715" priority="1261" operator="equal">
      <formula>FALSE</formula>
    </cfRule>
  </conditionalFormatting>
  <conditionalFormatting sqref="U73">
    <cfRule type="colorScale" priority="1282">
      <colorScale>
        <cfvo type="min"/>
        <cfvo type="percentile" val="50"/>
        <cfvo type="max"/>
        <color rgb="FFF8696B"/>
        <color rgb="FFFFEB84"/>
        <color rgb="FF63BE7B"/>
      </colorScale>
    </cfRule>
  </conditionalFormatting>
  <conditionalFormatting sqref="AG73:AH73">
    <cfRule type="colorScale" priority="1283">
      <colorScale>
        <cfvo type="min"/>
        <cfvo type="percentile" val="50"/>
        <cfvo type="max"/>
        <color rgb="FFF8696B"/>
        <color rgb="FFFFEB84"/>
        <color rgb="FF63BE7B"/>
      </colorScale>
    </cfRule>
  </conditionalFormatting>
  <conditionalFormatting sqref="V73">
    <cfRule type="colorScale" priority="1284">
      <colorScale>
        <cfvo type="min"/>
        <cfvo type="percentile" val="50"/>
        <cfvo type="max"/>
        <color rgb="FFF8696B"/>
        <color rgb="FFFFEB84"/>
        <color rgb="FF63BE7B"/>
      </colorScale>
    </cfRule>
  </conditionalFormatting>
  <conditionalFormatting sqref="U76:V76 AG75:AH76">
    <cfRule type="cellIs" dxfId="714" priority="1239" operator="equal">
      <formula>FALSE</formula>
    </cfRule>
    <cfRule type="cellIs" dxfId="713" priority="1240" operator="equal">
      <formula>"IMPORTANTE"</formula>
    </cfRule>
    <cfRule type="cellIs" dxfId="712" priority="1241" operator="equal">
      <formula>"MODERADO"</formula>
    </cfRule>
    <cfRule type="cellIs" dxfId="711" priority="1242" operator="equal">
      <formula>"TOLERABLE"</formula>
    </cfRule>
    <cfRule type="cellIs" dxfId="710" priority="1243" operator="equal">
      <formula>"TRIVIAL"</formula>
    </cfRule>
    <cfRule type="cellIs" dxfId="709" priority="1244" operator="equal">
      <formula>"T'Sede AVIANCA'!"</formula>
    </cfRule>
    <cfRule type="cellIs" dxfId="708" priority="1251" operator="equal">
      <formula>"MEDIANAMENTE ACEPTABLE"</formula>
    </cfRule>
    <cfRule type="cellIs" dxfId="707" priority="1252" operator="equal">
      <formula>"ACEPTABLE"</formula>
    </cfRule>
    <cfRule type="cellIs" dxfId="706" priority="1253" operator="equal">
      <formula>"NO ACEPTABLE"</formula>
    </cfRule>
    <cfRule type="cellIs" dxfId="705" priority="1254" stopIfTrue="1" operator="equal">
      <formula>"BAJO"</formula>
    </cfRule>
    <cfRule type="cellIs" dxfId="704" priority="1255" stopIfTrue="1" operator="equal">
      <formula>"MEDIO"</formula>
    </cfRule>
    <cfRule type="cellIs" dxfId="703" priority="1256" stopIfTrue="1" operator="equal">
      <formula>"ALTO"</formula>
    </cfRule>
  </conditionalFormatting>
  <conditionalFormatting sqref="U76:V76 AG75:AH76">
    <cfRule type="cellIs" dxfId="702" priority="1249" operator="equal">
      <formula>"MEDIO"</formula>
    </cfRule>
    <cfRule type="cellIs" dxfId="701" priority="1250" operator="equal">
      <formula>"MEDIO"</formula>
    </cfRule>
  </conditionalFormatting>
  <conditionalFormatting sqref="U76:V76 AG75:AH76">
    <cfRule type="cellIs" dxfId="700" priority="1247" operator="equal">
      <formula>"ALTO"</formula>
    </cfRule>
    <cfRule type="cellIs" dxfId="699" priority="1248" operator="equal">
      <formula>"MEDIO"</formula>
    </cfRule>
  </conditionalFormatting>
  <conditionalFormatting sqref="U76:V76 AG75:AH76">
    <cfRule type="cellIs" dxfId="698" priority="1246" operator="equal">
      <formula>"BAJO"</formula>
    </cfRule>
  </conditionalFormatting>
  <conditionalFormatting sqref="U76:V76 AG75:AH76">
    <cfRule type="cellIs" dxfId="697" priority="1245" operator="equal">
      <formula>"MEDIO"</formula>
    </cfRule>
  </conditionalFormatting>
  <conditionalFormatting sqref="U76:V76 AG75:AH76">
    <cfRule type="cellIs" dxfId="696" priority="1257" operator="equal">
      <formula>#REF!</formula>
    </cfRule>
  </conditionalFormatting>
  <conditionalFormatting sqref="AF75:AF76 T76">
    <cfRule type="cellIs" dxfId="695" priority="1238" operator="equal">
      <formula>0</formula>
    </cfRule>
  </conditionalFormatting>
  <conditionalFormatting sqref="U76">
    <cfRule type="colorScale" priority="1258">
      <colorScale>
        <cfvo type="min"/>
        <cfvo type="percentile" val="50"/>
        <cfvo type="max"/>
        <color rgb="FFF8696B"/>
        <color rgb="FFFFEB84"/>
        <color rgb="FF63BE7B"/>
      </colorScale>
    </cfRule>
  </conditionalFormatting>
  <conditionalFormatting sqref="AG75:AH76">
    <cfRule type="colorScale" priority="1259">
      <colorScale>
        <cfvo type="min"/>
        <cfvo type="percentile" val="50"/>
        <cfvo type="max"/>
        <color rgb="FFF8696B"/>
        <color rgb="FFFFEB84"/>
        <color rgb="FF63BE7B"/>
      </colorScale>
    </cfRule>
  </conditionalFormatting>
  <conditionalFormatting sqref="V76">
    <cfRule type="colorScale" priority="1260">
      <colorScale>
        <cfvo type="min"/>
        <cfvo type="percentile" val="50"/>
        <cfvo type="max"/>
        <color rgb="FFF8696B"/>
        <color rgb="FFFFEB84"/>
        <color rgb="FF63BE7B"/>
      </colorScale>
    </cfRule>
  </conditionalFormatting>
  <conditionalFormatting sqref="AG77:AH77">
    <cfRule type="cellIs" dxfId="694" priority="1215" operator="equal">
      <formula>FALSE</formula>
    </cfRule>
    <cfRule type="cellIs" dxfId="693" priority="1216" operator="equal">
      <formula>"IMPORTANTE"</formula>
    </cfRule>
    <cfRule type="cellIs" dxfId="692" priority="1217" operator="equal">
      <formula>"MODERADO"</formula>
    </cfRule>
    <cfRule type="cellIs" dxfId="691" priority="1218" operator="equal">
      <formula>"TOLERABLE"</formula>
    </cfRule>
    <cfRule type="cellIs" dxfId="690" priority="1219" operator="equal">
      <formula>"TRIVIAL"</formula>
    </cfRule>
    <cfRule type="cellIs" dxfId="689" priority="1220" operator="equal">
      <formula>"T'Sede AVIANCA'!"</formula>
    </cfRule>
    <cfRule type="cellIs" dxfId="688" priority="1227" operator="equal">
      <formula>"MEDIANAMENTE ACEPTABLE"</formula>
    </cfRule>
    <cfRule type="cellIs" dxfId="687" priority="1228" operator="equal">
      <formula>"ACEPTABLE"</formula>
    </cfRule>
    <cfRule type="cellIs" dxfId="686" priority="1229" operator="equal">
      <formula>"NO ACEPTABLE"</formula>
    </cfRule>
    <cfRule type="cellIs" dxfId="685" priority="1230" stopIfTrue="1" operator="equal">
      <formula>"BAJO"</formula>
    </cfRule>
    <cfRule type="cellIs" dxfId="684" priority="1231" stopIfTrue="1" operator="equal">
      <formula>"MEDIO"</formula>
    </cfRule>
    <cfRule type="cellIs" dxfId="683" priority="1232" stopIfTrue="1" operator="equal">
      <formula>"ALTO"</formula>
    </cfRule>
  </conditionalFormatting>
  <conditionalFormatting sqref="AG77:AH77">
    <cfRule type="cellIs" dxfId="682" priority="1225" operator="equal">
      <formula>"MEDIO"</formula>
    </cfRule>
    <cfRule type="cellIs" dxfId="681" priority="1226" operator="equal">
      <formula>"MEDIO"</formula>
    </cfRule>
  </conditionalFormatting>
  <conditionalFormatting sqref="AG77:AH77">
    <cfRule type="cellIs" dxfId="680" priority="1223" operator="equal">
      <formula>"ALTO"</formula>
    </cfRule>
    <cfRule type="cellIs" dxfId="679" priority="1224" operator="equal">
      <formula>"MEDIO"</formula>
    </cfRule>
  </conditionalFormatting>
  <conditionalFormatting sqref="AG77:AH77">
    <cfRule type="cellIs" dxfId="678" priority="1222" operator="equal">
      <formula>"BAJO"</formula>
    </cfRule>
  </conditionalFormatting>
  <conditionalFormatting sqref="AG77:AH77">
    <cfRule type="cellIs" dxfId="677" priority="1221" operator="equal">
      <formula>"MEDIO"</formula>
    </cfRule>
  </conditionalFormatting>
  <conditionalFormatting sqref="AG77:AH77">
    <cfRule type="cellIs" dxfId="676" priority="1233" operator="equal">
      <formula>#REF!</formula>
    </cfRule>
  </conditionalFormatting>
  <conditionalFormatting sqref="AF77">
    <cfRule type="cellIs" dxfId="675" priority="1214" operator="equal">
      <formula>0</formula>
    </cfRule>
  </conditionalFormatting>
  <conditionalFormatting sqref="G77">
    <cfRule type="cellIs" dxfId="674" priority="1213" operator="equal">
      <formula>FALSE</formula>
    </cfRule>
  </conditionalFormatting>
  <conditionalFormatting sqref="AG77:AH77">
    <cfRule type="colorScale" priority="1235">
      <colorScale>
        <cfvo type="min"/>
        <cfvo type="percentile" val="50"/>
        <cfvo type="max"/>
        <color rgb="FFF8696B"/>
        <color rgb="FFFFEB84"/>
        <color rgb="FF63BE7B"/>
      </colorScale>
    </cfRule>
  </conditionalFormatting>
  <conditionalFormatting sqref="AG56:AH56 U56:V56">
    <cfRule type="cellIs" dxfId="673" priority="954" operator="equal">
      <formula>FALSE</formula>
    </cfRule>
    <cfRule type="cellIs" dxfId="672" priority="955" operator="equal">
      <formula>"IMPORTANTE"</formula>
    </cfRule>
    <cfRule type="cellIs" dxfId="671" priority="956" operator="equal">
      <formula>"MODERADO"</formula>
    </cfRule>
    <cfRule type="cellIs" dxfId="670" priority="957" operator="equal">
      <formula>"TOLERABLE"</formula>
    </cfRule>
    <cfRule type="cellIs" dxfId="669" priority="958" operator="equal">
      <formula>"TRIVIAL"</formula>
    </cfRule>
    <cfRule type="cellIs" dxfId="668" priority="959" operator="equal">
      <formula>"T'Sede AVIANCA'!"</formula>
    </cfRule>
    <cfRule type="cellIs" dxfId="667" priority="966" operator="equal">
      <formula>"MEDIANAMENTE ACEPTABLE"</formula>
    </cfRule>
    <cfRule type="cellIs" dxfId="666" priority="967" operator="equal">
      <formula>"ACEPTABLE"</formula>
    </cfRule>
    <cfRule type="cellIs" dxfId="665" priority="968" operator="equal">
      <formula>"NO ACEPTABLE"</formula>
    </cfRule>
    <cfRule type="cellIs" dxfId="664" priority="969" stopIfTrue="1" operator="equal">
      <formula>"BAJO"</formula>
    </cfRule>
    <cfRule type="cellIs" dxfId="663" priority="970" stopIfTrue="1" operator="equal">
      <formula>"MEDIO"</formula>
    </cfRule>
    <cfRule type="cellIs" dxfId="662" priority="971" stopIfTrue="1" operator="equal">
      <formula>"ALTO"</formula>
    </cfRule>
  </conditionalFormatting>
  <conditionalFormatting sqref="AG56:AH56 U56:V56">
    <cfRule type="cellIs" dxfId="661" priority="964" operator="equal">
      <formula>"MEDIO"</formula>
    </cfRule>
    <cfRule type="cellIs" dxfId="660" priority="965" operator="equal">
      <formula>"MEDIO"</formula>
    </cfRule>
  </conditionalFormatting>
  <conditionalFormatting sqref="AG56:AH56 U56:V56">
    <cfRule type="cellIs" dxfId="659" priority="962" operator="equal">
      <formula>"ALTO"</formula>
    </cfRule>
    <cfRule type="cellIs" dxfId="658" priority="963" operator="equal">
      <formula>"MEDIO"</formula>
    </cfRule>
  </conditionalFormatting>
  <conditionalFormatting sqref="AG56:AH56 U56:V56">
    <cfRule type="cellIs" dxfId="657" priority="961" operator="equal">
      <formula>"BAJO"</formula>
    </cfRule>
  </conditionalFormatting>
  <conditionalFormatting sqref="AG56:AH56 U56:V56">
    <cfRule type="cellIs" dxfId="656" priority="960" operator="equal">
      <formula>"MEDIO"</formula>
    </cfRule>
  </conditionalFormatting>
  <conditionalFormatting sqref="AG56:AH56 U56:V56">
    <cfRule type="cellIs" dxfId="655" priority="972" operator="equal">
      <formula>#REF!</formula>
    </cfRule>
  </conditionalFormatting>
  <conditionalFormatting sqref="T56 AF56">
    <cfRule type="cellIs" dxfId="654" priority="953" operator="equal">
      <formula>0</formula>
    </cfRule>
  </conditionalFormatting>
  <conditionalFormatting sqref="G56">
    <cfRule type="cellIs" dxfId="653" priority="952" operator="equal">
      <formula>FALSE</formula>
    </cfRule>
  </conditionalFormatting>
  <conditionalFormatting sqref="U56">
    <cfRule type="colorScale" priority="973">
      <colorScale>
        <cfvo type="min"/>
        <cfvo type="percentile" val="50"/>
        <cfvo type="max"/>
        <color rgb="FFF8696B"/>
        <color rgb="FFFFEB84"/>
        <color rgb="FF63BE7B"/>
      </colorScale>
    </cfRule>
  </conditionalFormatting>
  <conditionalFormatting sqref="AG56:AH56">
    <cfRule type="colorScale" priority="974">
      <colorScale>
        <cfvo type="min"/>
        <cfvo type="percentile" val="50"/>
        <cfvo type="max"/>
        <color rgb="FFF8696B"/>
        <color rgb="FFFFEB84"/>
        <color rgb="FF63BE7B"/>
      </colorScale>
    </cfRule>
  </conditionalFormatting>
  <conditionalFormatting sqref="V56">
    <cfRule type="colorScale" priority="975">
      <colorScale>
        <cfvo type="min"/>
        <cfvo type="percentile" val="50"/>
        <cfvo type="max"/>
        <color rgb="FFF8696B"/>
        <color rgb="FFFFEB84"/>
        <color rgb="FF63BE7B"/>
      </colorScale>
    </cfRule>
  </conditionalFormatting>
  <conditionalFormatting sqref="AG57:AH57 U57:V57">
    <cfRule type="cellIs" dxfId="652" priority="930" operator="equal">
      <formula>FALSE</formula>
    </cfRule>
    <cfRule type="cellIs" dxfId="651" priority="931" operator="equal">
      <formula>"IMPORTANTE"</formula>
    </cfRule>
    <cfRule type="cellIs" dxfId="650" priority="932" operator="equal">
      <formula>"MODERADO"</formula>
    </cfRule>
    <cfRule type="cellIs" dxfId="649" priority="933" operator="equal">
      <formula>"TOLERABLE"</formula>
    </cfRule>
    <cfRule type="cellIs" dxfId="648" priority="934" operator="equal">
      <formula>"TRIVIAL"</formula>
    </cfRule>
    <cfRule type="cellIs" dxfId="647" priority="935" operator="equal">
      <formula>"T'Sede AVIANCA'!"</formula>
    </cfRule>
    <cfRule type="cellIs" dxfId="646" priority="942" operator="equal">
      <formula>"MEDIANAMENTE ACEPTABLE"</formula>
    </cfRule>
    <cfRule type="cellIs" dxfId="645" priority="943" operator="equal">
      <formula>"ACEPTABLE"</formula>
    </cfRule>
    <cfRule type="cellIs" dxfId="644" priority="944" operator="equal">
      <formula>"NO ACEPTABLE"</formula>
    </cfRule>
    <cfRule type="cellIs" dxfId="643" priority="945" stopIfTrue="1" operator="equal">
      <formula>"BAJO"</formula>
    </cfRule>
    <cfRule type="cellIs" dxfId="642" priority="946" stopIfTrue="1" operator="equal">
      <formula>"MEDIO"</formula>
    </cfRule>
    <cfRule type="cellIs" dxfId="641" priority="947" stopIfTrue="1" operator="equal">
      <formula>"ALTO"</formula>
    </cfRule>
  </conditionalFormatting>
  <conditionalFormatting sqref="AG57:AH57 U57:V57">
    <cfRule type="cellIs" dxfId="640" priority="940" operator="equal">
      <formula>"MEDIO"</formula>
    </cfRule>
    <cfRule type="cellIs" dxfId="639" priority="941" operator="equal">
      <formula>"MEDIO"</formula>
    </cfRule>
  </conditionalFormatting>
  <conditionalFormatting sqref="AG57:AH57 U57:V57">
    <cfRule type="cellIs" dxfId="638" priority="938" operator="equal">
      <formula>"ALTO"</formula>
    </cfRule>
    <cfRule type="cellIs" dxfId="637" priority="939" operator="equal">
      <formula>"MEDIO"</formula>
    </cfRule>
  </conditionalFormatting>
  <conditionalFormatting sqref="AG57:AH57 U57:V57">
    <cfRule type="cellIs" dxfId="636" priority="937" operator="equal">
      <formula>"BAJO"</formula>
    </cfRule>
  </conditionalFormatting>
  <conditionalFormatting sqref="AG57:AH57 U57:V57">
    <cfRule type="cellIs" dxfId="635" priority="936" operator="equal">
      <formula>"MEDIO"</formula>
    </cfRule>
  </conditionalFormatting>
  <conditionalFormatting sqref="AG57:AH57 U57:V57">
    <cfRule type="cellIs" dxfId="634" priority="948" operator="equal">
      <formula>#REF!</formula>
    </cfRule>
  </conditionalFormatting>
  <conditionalFormatting sqref="T57 AF57">
    <cfRule type="cellIs" dxfId="633" priority="929" operator="equal">
      <formula>0</formula>
    </cfRule>
  </conditionalFormatting>
  <conditionalFormatting sqref="G57">
    <cfRule type="cellIs" dxfId="632" priority="928" operator="equal">
      <formula>FALSE</formula>
    </cfRule>
  </conditionalFormatting>
  <conditionalFormatting sqref="U57">
    <cfRule type="colorScale" priority="949">
      <colorScale>
        <cfvo type="min"/>
        <cfvo type="percentile" val="50"/>
        <cfvo type="max"/>
        <color rgb="FFF8696B"/>
        <color rgb="FFFFEB84"/>
        <color rgb="FF63BE7B"/>
      </colorScale>
    </cfRule>
  </conditionalFormatting>
  <conditionalFormatting sqref="AG57:AH57">
    <cfRule type="colorScale" priority="950">
      <colorScale>
        <cfvo type="min"/>
        <cfvo type="percentile" val="50"/>
        <cfvo type="max"/>
        <color rgb="FFF8696B"/>
        <color rgb="FFFFEB84"/>
        <color rgb="FF63BE7B"/>
      </colorScale>
    </cfRule>
  </conditionalFormatting>
  <conditionalFormatting sqref="V57">
    <cfRule type="colorScale" priority="951">
      <colorScale>
        <cfvo type="min"/>
        <cfvo type="percentile" val="50"/>
        <cfvo type="max"/>
        <color rgb="FFF8696B"/>
        <color rgb="FFFFEB84"/>
        <color rgb="FF63BE7B"/>
      </colorScale>
    </cfRule>
  </conditionalFormatting>
  <conditionalFormatting sqref="U58:V58">
    <cfRule type="cellIs" dxfId="631" priority="905" operator="equal">
      <formula>FALSE</formula>
    </cfRule>
    <cfRule type="cellIs" dxfId="630" priority="906" operator="equal">
      <formula>"IMPORTANTE"</formula>
    </cfRule>
    <cfRule type="cellIs" dxfId="629" priority="907" operator="equal">
      <formula>"MODERADO"</formula>
    </cfRule>
    <cfRule type="cellIs" dxfId="628" priority="908" operator="equal">
      <formula>"TOLERABLE"</formula>
    </cfRule>
    <cfRule type="cellIs" dxfId="627" priority="909" operator="equal">
      <formula>"TRIVIAL"</formula>
    </cfRule>
    <cfRule type="cellIs" dxfId="626" priority="910" operator="equal">
      <formula>"T'Sede AVIANCA'!"</formula>
    </cfRule>
    <cfRule type="cellIs" dxfId="625" priority="917" operator="equal">
      <formula>"MEDIANAMENTE ACEPTABLE"</formula>
    </cfRule>
    <cfRule type="cellIs" dxfId="624" priority="918" operator="equal">
      <formula>"ACEPTABLE"</formula>
    </cfRule>
    <cfRule type="cellIs" dxfId="623" priority="919" operator="equal">
      <formula>"NO ACEPTABLE"</formula>
    </cfRule>
    <cfRule type="cellIs" dxfId="622" priority="920" stopIfTrue="1" operator="equal">
      <formula>"BAJO"</formula>
    </cfRule>
    <cfRule type="cellIs" dxfId="621" priority="921" stopIfTrue="1" operator="equal">
      <formula>"MEDIO"</formula>
    </cfRule>
    <cfRule type="cellIs" dxfId="620" priority="922" stopIfTrue="1" operator="equal">
      <formula>"ALTO"</formula>
    </cfRule>
  </conditionalFormatting>
  <conditionalFormatting sqref="U58:V58">
    <cfRule type="cellIs" dxfId="619" priority="915" operator="equal">
      <formula>"MEDIO"</formula>
    </cfRule>
    <cfRule type="cellIs" dxfId="618" priority="916" operator="equal">
      <formula>"MEDIO"</formula>
    </cfRule>
  </conditionalFormatting>
  <conditionalFormatting sqref="U58:V58">
    <cfRule type="cellIs" dxfId="617" priority="913" operator="equal">
      <formula>"ALTO"</formula>
    </cfRule>
    <cfRule type="cellIs" dxfId="616" priority="914" operator="equal">
      <formula>"MEDIO"</formula>
    </cfRule>
  </conditionalFormatting>
  <conditionalFormatting sqref="U58:V58">
    <cfRule type="cellIs" dxfId="615" priority="912" operator="equal">
      <formula>"BAJO"</formula>
    </cfRule>
  </conditionalFormatting>
  <conditionalFormatting sqref="U58:V58">
    <cfRule type="cellIs" dxfId="614" priority="911" operator="equal">
      <formula>"MEDIO"</formula>
    </cfRule>
  </conditionalFormatting>
  <conditionalFormatting sqref="U58:V58">
    <cfRule type="cellIs" dxfId="613" priority="923" operator="equal">
      <formula>#REF!</formula>
    </cfRule>
  </conditionalFormatting>
  <conditionalFormatting sqref="T58 AF58">
    <cfRule type="cellIs" dxfId="612" priority="904" operator="equal">
      <formula>0</formula>
    </cfRule>
  </conditionalFormatting>
  <conditionalFormatting sqref="G58">
    <cfRule type="cellIs" dxfId="611" priority="903" operator="equal">
      <formula>FALSE</formula>
    </cfRule>
  </conditionalFormatting>
  <conditionalFormatting sqref="AH58">
    <cfRule type="cellIs" dxfId="610" priority="884" operator="equal">
      <formula>FALSE</formula>
    </cfRule>
    <cfRule type="cellIs" dxfId="609" priority="885" operator="equal">
      <formula>"IMPORTANTE"</formula>
    </cfRule>
    <cfRule type="cellIs" dxfId="608" priority="886" operator="equal">
      <formula>"MODERADO"</formula>
    </cfRule>
    <cfRule type="cellIs" dxfId="607" priority="887" operator="equal">
      <formula>"TOLERABLE"</formula>
    </cfRule>
    <cfRule type="cellIs" dxfId="606" priority="888" operator="equal">
      <formula>"TRIVIAL"</formula>
    </cfRule>
    <cfRule type="cellIs" dxfId="605" priority="889" operator="equal">
      <formula>"T'Sede AVIANCA'!"</formula>
    </cfRule>
    <cfRule type="cellIs" dxfId="604" priority="896" operator="equal">
      <formula>"MEDIANAMENTE ACEPTABLE"</formula>
    </cfRule>
    <cfRule type="cellIs" dxfId="603" priority="897" operator="equal">
      <formula>"ACEPTABLE"</formula>
    </cfRule>
    <cfRule type="cellIs" dxfId="602" priority="898" operator="equal">
      <formula>"NO ACEPTABLE"</formula>
    </cfRule>
    <cfRule type="cellIs" dxfId="601" priority="899" stopIfTrue="1" operator="equal">
      <formula>"BAJO"</formula>
    </cfRule>
    <cfRule type="cellIs" dxfId="600" priority="900" stopIfTrue="1" operator="equal">
      <formula>"MEDIO"</formula>
    </cfRule>
    <cfRule type="cellIs" dxfId="599" priority="901" stopIfTrue="1" operator="equal">
      <formula>"ALTO"</formula>
    </cfRule>
  </conditionalFormatting>
  <conditionalFormatting sqref="AH58">
    <cfRule type="cellIs" dxfId="598" priority="894" operator="equal">
      <formula>"MEDIO"</formula>
    </cfRule>
    <cfRule type="cellIs" dxfId="597" priority="895" operator="equal">
      <formula>"MEDIO"</formula>
    </cfRule>
  </conditionalFormatting>
  <conditionalFormatting sqref="AH58">
    <cfRule type="cellIs" dxfId="596" priority="892" operator="equal">
      <formula>"ALTO"</formula>
    </cfRule>
    <cfRule type="cellIs" dxfId="595" priority="893" operator="equal">
      <formula>"MEDIO"</formula>
    </cfRule>
  </conditionalFormatting>
  <conditionalFormatting sqref="AH58">
    <cfRule type="cellIs" dxfId="594" priority="891" operator="equal">
      <formula>"BAJO"</formula>
    </cfRule>
  </conditionalFormatting>
  <conditionalFormatting sqref="AH58">
    <cfRule type="cellIs" dxfId="593" priority="890" operator="equal">
      <formula>"MEDIO"</formula>
    </cfRule>
  </conditionalFormatting>
  <conditionalFormatting sqref="AH58">
    <cfRule type="cellIs" dxfId="592" priority="902" operator="equal">
      <formula>#REF!</formula>
    </cfRule>
  </conditionalFormatting>
  <conditionalFormatting sqref="AG58">
    <cfRule type="cellIs" dxfId="591" priority="865" operator="equal">
      <formula>FALSE</formula>
    </cfRule>
    <cfRule type="cellIs" dxfId="590" priority="866" operator="equal">
      <formula>"IMPORTANTE"</formula>
    </cfRule>
    <cfRule type="cellIs" dxfId="589" priority="867" operator="equal">
      <formula>"MODERADO"</formula>
    </cfRule>
    <cfRule type="cellIs" dxfId="588" priority="868" operator="equal">
      <formula>"TOLERABLE"</formula>
    </cfRule>
    <cfRule type="cellIs" dxfId="587" priority="869" operator="equal">
      <formula>"TRIVIAL"</formula>
    </cfRule>
    <cfRule type="cellIs" dxfId="586" priority="870" operator="equal">
      <formula>"T'Sede AVIANCA'!"</formula>
    </cfRule>
    <cfRule type="cellIs" dxfId="585" priority="877" operator="equal">
      <formula>"MEDIANAMENTE ACEPTABLE"</formula>
    </cfRule>
    <cfRule type="cellIs" dxfId="584" priority="878" operator="equal">
      <formula>"ACEPTABLE"</formula>
    </cfRule>
    <cfRule type="cellIs" dxfId="583" priority="879" operator="equal">
      <formula>"NO ACEPTABLE"</formula>
    </cfRule>
    <cfRule type="cellIs" dxfId="582" priority="880" stopIfTrue="1" operator="equal">
      <formula>"BAJO"</formula>
    </cfRule>
    <cfRule type="cellIs" dxfId="581" priority="881" stopIfTrue="1" operator="equal">
      <formula>"MEDIO"</formula>
    </cfRule>
    <cfRule type="cellIs" dxfId="580" priority="882" stopIfTrue="1" operator="equal">
      <formula>"ALTO"</formula>
    </cfRule>
  </conditionalFormatting>
  <conditionalFormatting sqref="AG58">
    <cfRule type="cellIs" dxfId="579" priority="875" operator="equal">
      <formula>"MEDIO"</formula>
    </cfRule>
    <cfRule type="cellIs" dxfId="578" priority="876" operator="equal">
      <formula>"MEDIO"</formula>
    </cfRule>
  </conditionalFormatting>
  <conditionalFormatting sqref="AG58">
    <cfRule type="cellIs" dxfId="577" priority="873" operator="equal">
      <formula>"ALTO"</formula>
    </cfRule>
    <cfRule type="cellIs" dxfId="576" priority="874" operator="equal">
      <formula>"MEDIO"</formula>
    </cfRule>
  </conditionalFormatting>
  <conditionalFormatting sqref="AG58">
    <cfRule type="cellIs" dxfId="575" priority="872" operator="equal">
      <formula>"BAJO"</formula>
    </cfRule>
  </conditionalFormatting>
  <conditionalFormatting sqref="AG58">
    <cfRule type="cellIs" dxfId="574" priority="871" operator="equal">
      <formula>"MEDIO"</formula>
    </cfRule>
  </conditionalFormatting>
  <conditionalFormatting sqref="AG58">
    <cfRule type="cellIs" dxfId="573" priority="883" operator="equal">
      <formula>#REF!</formula>
    </cfRule>
  </conditionalFormatting>
  <conditionalFormatting sqref="U58">
    <cfRule type="colorScale" priority="924">
      <colorScale>
        <cfvo type="min"/>
        <cfvo type="percentile" val="50"/>
        <cfvo type="max"/>
        <color rgb="FFF8696B"/>
        <color rgb="FFFFEB84"/>
        <color rgb="FF63BE7B"/>
      </colorScale>
    </cfRule>
  </conditionalFormatting>
  <conditionalFormatting sqref="V58">
    <cfRule type="colorScale" priority="925">
      <colorScale>
        <cfvo type="min"/>
        <cfvo type="percentile" val="50"/>
        <cfvo type="max"/>
        <color rgb="FFF8696B"/>
        <color rgb="FFFFEB84"/>
        <color rgb="FF63BE7B"/>
      </colorScale>
    </cfRule>
  </conditionalFormatting>
  <conditionalFormatting sqref="AH58">
    <cfRule type="colorScale" priority="926">
      <colorScale>
        <cfvo type="min"/>
        <cfvo type="percentile" val="50"/>
        <cfvo type="max"/>
        <color rgb="FFF8696B"/>
        <color rgb="FFFFEB84"/>
        <color rgb="FF63BE7B"/>
      </colorScale>
    </cfRule>
  </conditionalFormatting>
  <conditionalFormatting sqref="AG58">
    <cfRule type="colorScale" priority="927">
      <colorScale>
        <cfvo type="min"/>
        <cfvo type="percentile" val="50"/>
        <cfvo type="max"/>
        <color rgb="FFF8696B"/>
        <color rgb="FFFFEB84"/>
        <color rgb="FF63BE7B"/>
      </colorScale>
    </cfRule>
  </conditionalFormatting>
  <conditionalFormatting sqref="AG78:AH78 U78:V78">
    <cfRule type="cellIs" dxfId="572" priority="843" operator="equal">
      <formula>FALSE</formula>
    </cfRule>
    <cfRule type="cellIs" dxfId="571" priority="844" operator="equal">
      <formula>"IMPORTANTE"</formula>
    </cfRule>
    <cfRule type="cellIs" dxfId="570" priority="845" operator="equal">
      <formula>"MODERADO"</formula>
    </cfRule>
    <cfRule type="cellIs" dxfId="569" priority="846" operator="equal">
      <formula>"TOLERABLE"</formula>
    </cfRule>
    <cfRule type="cellIs" dxfId="568" priority="847" operator="equal">
      <formula>"TRIVIAL"</formula>
    </cfRule>
    <cfRule type="cellIs" dxfId="567" priority="848" operator="equal">
      <formula>"T'Sede AVIANCA'!"</formula>
    </cfRule>
    <cfRule type="cellIs" dxfId="566" priority="855" operator="equal">
      <formula>"MEDIANAMENTE ACEPTABLE"</formula>
    </cfRule>
    <cfRule type="cellIs" dxfId="565" priority="856" operator="equal">
      <formula>"ACEPTABLE"</formula>
    </cfRule>
    <cfRule type="cellIs" dxfId="564" priority="857" operator="equal">
      <formula>"NO ACEPTABLE"</formula>
    </cfRule>
    <cfRule type="cellIs" dxfId="563" priority="858" stopIfTrue="1" operator="equal">
      <formula>"BAJO"</formula>
    </cfRule>
    <cfRule type="cellIs" dxfId="562" priority="859" stopIfTrue="1" operator="equal">
      <formula>"MEDIO"</formula>
    </cfRule>
    <cfRule type="cellIs" dxfId="561" priority="860" stopIfTrue="1" operator="equal">
      <formula>"ALTO"</formula>
    </cfRule>
  </conditionalFormatting>
  <conditionalFormatting sqref="AG78:AH78 U78:V78">
    <cfRule type="cellIs" dxfId="560" priority="853" operator="equal">
      <formula>"MEDIO"</formula>
    </cfRule>
    <cfRule type="cellIs" dxfId="559" priority="854" operator="equal">
      <formula>"MEDIO"</formula>
    </cfRule>
  </conditionalFormatting>
  <conditionalFormatting sqref="AG78:AH78 U78:V78">
    <cfRule type="cellIs" dxfId="558" priority="851" operator="equal">
      <formula>"ALTO"</formula>
    </cfRule>
    <cfRule type="cellIs" dxfId="557" priority="852" operator="equal">
      <formula>"MEDIO"</formula>
    </cfRule>
  </conditionalFormatting>
  <conditionalFormatting sqref="AG78:AH78 U78:V78">
    <cfRule type="cellIs" dxfId="556" priority="850" operator="equal">
      <formula>"BAJO"</formula>
    </cfRule>
  </conditionalFormatting>
  <conditionalFormatting sqref="AG78:AH78 U78:V78">
    <cfRule type="cellIs" dxfId="555" priority="849" operator="equal">
      <formula>"MEDIO"</formula>
    </cfRule>
  </conditionalFormatting>
  <conditionalFormatting sqref="U78:V78 AG78:AH78">
    <cfRule type="cellIs" dxfId="554" priority="861" operator="equal">
      <formula>#REF!</formula>
    </cfRule>
  </conditionalFormatting>
  <conditionalFormatting sqref="T78 AF78">
    <cfRule type="cellIs" dxfId="553" priority="842" operator="equal">
      <formula>0</formula>
    </cfRule>
  </conditionalFormatting>
  <conditionalFormatting sqref="G78">
    <cfRule type="cellIs" dxfId="552" priority="841" operator="equal">
      <formula>FALSE</formula>
    </cfRule>
  </conditionalFormatting>
  <conditionalFormatting sqref="U78">
    <cfRule type="colorScale" priority="862">
      <colorScale>
        <cfvo type="min"/>
        <cfvo type="percentile" val="50"/>
        <cfvo type="max"/>
        <color rgb="FFF8696B"/>
        <color rgb="FFFFEB84"/>
        <color rgb="FF63BE7B"/>
      </colorScale>
    </cfRule>
  </conditionalFormatting>
  <conditionalFormatting sqref="AG78:AH78">
    <cfRule type="colorScale" priority="863">
      <colorScale>
        <cfvo type="min"/>
        <cfvo type="percentile" val="50"/>
        <cfvo type="max"/>
        <color rgb="FFF8696B"/>
        <color rgb="FFFFEB84"/>
        <color rgb="FF63BE7B"/>
      </colorScale>
    </cfRule>
  </conditionalFormatting>
  <conditionalFormatting sqref="V78">
    <cfRule type="colorScale" priority="864">
      <colorScale>
        <cfvo type="min"/>
        <cfvo type="percentile" val="50"/>
        <cfvo type="max"/>
        <color rgb="FFF8696B"/>
        <color rgb="FFFFEB84"/>
        <color rgb="FF63BE7B"/>
      </colorScale>
    </cfRule>
  </conditionalFormatting>
  <conditionalFormatting sqref="U79:V79 AG79:AH79">
    <cfRule type="cellIs" dxfId="551" priority="819" operator="equal">
      <formula>FALSE</formula>
    </cfRule>
    <cfRule type="cellIs" dxfId="550" priority="820" operator="equal">
      <formula>"IMPORTANTE"</formula>
    </cfRule>
    <cfRule type="cellIs" dxfId="549" priority="821" operator="equal">
      <formula>"MODERADO"</formula>
    </cfRule>
    <cfRule type="cellIs" dxfId="548" priority="822" operator="equal">
      <formula>"TOLERABLE"</formula>
    </cfRule>
    <cfRule type="cellIs" dxfId="547" priority="823" operator="equal">
      <formula>"TRIVIAL"</formula>
    </cfRule>
    <cfRule type="cellIs" dxfId="546" priority="824" operator="equal">
      <formula>"T'Sede AVIANCA'!"</formula>
    </cfRule>
    <cfRule type="cellIs" dxfId="545" priority="831" operator="equal">
      <formula>"MEDIANAMENTE ACEPTABLE"</formula>
    </cfRule>
    <cfRule type="cellIs" dxfId="544" priority="832" operator="equal">
      <formula>"ACEPTABLE"</formula>
    </cfRule>
    <cfRule type="cellIs" dxfId="543" priority="833" operator="equal">
      <formula>"NO ACEPTABLE"</formula>
    </cfRule>
    <cfRule type="cellIs" dxfId="542" priority="834" stopIfTrue="1" operator="equal">
      <formula>"BAJO"</formula>
    </cfRule>
    <cfRule type="cellIs" dxfId="541" priority="835" stopIfTrue="1" operator="equal">
      <formula>"MEDIO"</formula>
    </cfRule>
    <cfRule type="cellIs" dxfId="540" priority="836" stopIfTrue="1" operator="equal">
      <formula>"ALTO"</formula>
    </cfRule>
  </conditionalFormatting>
  <conditionalFormatting sqref="U79:V79 AG79:AH79">
    <cfRule type="cellIs" dxfId="539" priority="829" operator="equal">
      <formula>"MEDIO"</formula>
    </cfRule>
    <cfRule type="cellIs" dxfId="538" priority="830" operator="equal">
      <formula>"MEDIO"</formula>
    </cfRule>
  </conditionalFormatting>
  <conditionalFormatting sqref="U79:V79 AG79:AH79">
    <cfRule type="cellIs" dxfId="537" priority="827" operator="equal">
      <formula>"ALTO"</formula>
    </cfRule>
    <cfRule type="cellIs" dxfId="536" priority="828" operator="equal">
      <formula>"MEDIO"</formula>
    </cfRule>
  </conditionalFormatting>
  <conditionalFormatting sqref="U79:V79 AG79:AH79">
    <cfRule type="cellIs" dxfId="535" priority="826" operator="equal">
      <formula>"BAJO"</formula>
    </cfRule>
  </conditionalFormatting>
  <conditionalFormatting sqref="U79:V79 AG79:AH79">
    <cfRule type="cellIs" dxfId="534" priority="825" operator="equal">
      <formula>"MEDIO"</formula>
    </cfRule>
  </conditionalFormatting>
  <conditionalFormatting sqref="AG79:AH79 U79:V79">
    <cfRule type="cellIs" dxfId="533" priority="837" operator="equal">
      <formula>#REF!</formula>
    </cfRule>
  </conditionalFormatting>
  <conditionalFormatting sqref="AF79 T79">
    <cfRule type="cellIs" dxfId="532" priority="818" operator="equal">
      <formula>0</formula>
    </cfRule>
  </conditionalFormatting>
  <conditionalFormatting sqref="G79">
    <cfRule type="cellIs" dxfId="531" priority="817" operator="equal">
      <formula>FALSE</formula>
    </cfRule>
  </conditionalFormatting>
  <conditionalFormatting sqref="U79">
    <cfRule type="colorScale" priority="838">
      <colorScale>
        <cfvo type="min"/>
        <cfvo type="percentile" val="50"/>
        <cfvo type="max"/>
        <color rgb="FFF8696B"/>
        <color rgb="FFFFEB84"/>
        <color rgb="FF63BE7B"/>
      </colorScale>
    </cfRule>
  </conditionalFormatting>
  <conditionalFormatting sqref="AG79:AH79">
    <cfRule type="colorScale" priority="839">
      <colorScale>
        <cfvo type="min"/>
        <cfvo type="percentile" val="50"/>
        <cfvo type="max"/>
        <color rgb="FFF8696B"/>
        <color rgb="FFFFEB84"/>
        <color rgb="FF63BE7B"/>
      </colorScale>
    </cfRule>
  </conditionalFormatting>
  <conditionalFormatting sqref="V79">
    <cfRule type="colorScale" priority="840">
      <colorScale>
        <cfvo type="min"/>
        <cfvo type="percentile" val="50"/>
        <cfvo type="max"/>
        <color rgb="FFF8696B"/>
        <color rgb="FFFFEB84"/>
        <color rgb="FF63BE7B"/>
      </colorScale>
    </cfRule>
  </conditionalFormatting>
  <conditionalFormatting sqref="G80">
    <cfRule type="cellIs" dxfId="530" priority="816" operator="equal">
      <formula>FALSE</formula>
    </cfRule>
  </conditionalFormatting>
  <conditionalFormatting sqref="U80:V80 AG80:AH80">
    <cfRule type="cellIs" dxfId="529" priority="794" operator="equal">
      <formula>FALSE</formula>
    </cfRule>
    <cfRule type="cellIs" dxfId="528" priority="795" operator="equal">
      <formula>"IMPORTANTE"</formula>
    </cfRule>
    <cfRule type="cellIs" dxfId="527" priority="796" operator="equal">
      <formula>"MODERADO"</formula>
    </cfRule>
    <cfRule type="cellIs" dxfId="526" priority="797" operator="equal">
      <formula>"TOLERABLE"</formula>
    </cfRule>
    <cfRule type="cellIs" dxfId="525" priority="798" operator="equal">
      <formula>"TRIVIAL"</formula>
    </cfRule>
    <cfRule type="cellIs" dxfId="524" priority="799" operator="equal">
      <formula>"T'Sede AVIANCA'!"</formula>
    </cfRule>
    <cfRule type="cellIs" dxfId="523" priority="806" operator="equal">
      <formula>"MEDIANAMENTE ACEPTABLE"</formula>
    </cfRule>
    <cfRule type="cellIs" dxfId="522" priority="807" operator="equal">
      <formula>"ACEPTABLE"</formula>
    </cfRule>
    <cfRule type="cellIs" dxfId="521" priority="808" operator="equal">
      <formula>"NO ACEPTABLE"</formula>
    </cfRule>
    <cfRule type="cellIs" dxfId="520" priority="809" stopIfTrue="1" operator="equal">
      <formula>"BAJO"</formula>
    </cfRule>
    <cfRule type="cellIs" dxfId="519" priority="810" stopIfTrue="1" operator="equal">
      <formula>"MEDIO"</formula>
    </cfRule>
    <cfRule type="cellIs" dxfId="518" priority="811" stopIfTrue="1" operator="equal">
      <formula>"ALTO"</formula>
    </cfRule>
  </conditionalFormatting>
  <conditionalFormatting sqref="U80:V80 AG80:AH80">
    <cfRule type="cellIs" dxfId="517" priority="804" operator="equal">
      <formula>"MEDIO"</formula>
    </cfRule>
    <cfRule type="cellIs" dxfId="516" priority="805" operator="equal">
      <formula>"MEDIO"</formula>
    </cfRule>
  </conditionalFormatting>
  <conditionalFormatting sqref="U80:V80 AG80:AH80">
    <cfRule type="cellIs" dxfId="515" priority="802" operator="equal">
      <formula>"ALTO"</formula>
    </cfRule>
    <cfRule type="cellIs" dxfId="514" priority="803" operator="equal">
      <formula>"MEDIO"</formula>
    </cfRule>
  </conditionalFormatting>
  <conditionalFormatting sqref="U80:V80 AG80:AH80">
    <cfRule type="cellIs" dxfId="513" priority="801" operator="equal">
      <formula>"BAJO"</formula>
    </cfRule>
  </conditionalFormatting>
  <conditionalFormatting sqref="U80:V80 AG80:AH80">
    <cfRule type="cellIs" dxfId="512" priority="800" operator="equal">
      <formula>"MEDIO"</formula>
    </cfRule>
  </conditionalFormatting>
  <conditionalFormatting sqref="U80:V80 AG80:AH80">
    <cfRule type="cellIs" dxfId="511" priority="812" operator="equal">
      <formula>#REF!</formula>
    </cfRule>
  </conditionalFormatting>
  <conditionalFormatting sqref="T80 AF80">
    <cfRule type="cellIs" dxfId="510" priority="793" operator="equal">
      <formula>0</formula>
    </cfRule>
  </conditionalFormatting>
  <conditionalFormatting sqref="U80">
    <cfRule type="colorScale" priority="813">
      <colorScale>
        <cfvo type="min"/>
        <cfvo type="percentile" val="50"/>
        <cfvo type="max"/>
        <color rgb="FFF8696B"/>
        <color rgb="FFFFEB84"/>
        <color rgb="FF63BE7B"/>
      </colorScale>
    </cfRule>
  </conditionalFormatting>
  <conditionalFormatting sqref="AG80:AH80">
    <cfRule type="colorScale" priority="814">
      <colorScale>
        <cfvo type="min"/>
        <cfvo type="percentile" val="50"/>
        <cfvo type="max"/>
        <color rgb="FFF8696B"/>
        <color rgb="FFFFEB84"/>
        <color rgb="FF63BE7B"/>
      </colorScale>
    </cfRule>
  </conditionalFormatting>
  <conditionalFormatting sqref="V80">
    <cfRule type="colorScale" priority="815">
      <colorScale>
        <cfvo type="min"/>
        <cfvo type="percentile" val="50"/>
        <cfvo type="max"/>
        <color rgb="FFF8696B"/>
        <color rgb="FFFFEB84"/>
        <color rgb="FF63BE7B"/>
      </colorScale>
    </cfRule>
  </conditionalFormatting>
  <conditionalFormatting sqref="G14">
    <cfRule type="cellIs" dxfId="509" priority="613" operator="equal">
      <formula>FALSE</formula>
    </cfRule>
  </conditionalFormatting>
  <conditionalFormatting sqref="AG14:AH14">
    <cfRule type="cellIs" dxfId="508" priority="593" operator="equal">
      <formula>FALSE</formula>
    </cfRule>
    <cfRule type="cellIs" dxfId="507" priority="594" operator="equal">
      <formula>"IMPORTANTE"</formula>
    </cfRule>
    <cfRule type="cellIs" dxfId="506" priority="595" operator="equal">
      <formula>"MODERADO"</formula>
    </cfRule>
    <cfRule type="cellIs" dxfId="505" priority="596" operator="equal">
      <formula>"TOLERABLE"</formula>
    </cfRule>
    <cfRule type="cellIs" dxfId="504" priority="597" operator="equal">
      <formula>"TRIVIAL"</formula>
    </cfRule>
    <cfRule type="cellIs" dxfId="503" priority="598" operator="equal">
      <formula>"T'Sede AVIANCA'!"</formula>
    </cfRule>
    <cfRule type="cellIs" dxfId="502" priority="605" operator="equal">
      <formula>"MEDIANAMENTE ACEPTABLE"</formula>
    </cfRule>
    <cfRule type="cellIs" dxfId="501" priority="606" operator="equal">
      <formula>"ACEPTABLE"</formula>
    </cfRule>
    <cfRule type="cellIs" dxfId="500" priority="607" operator="equal">
      <formula>"NO ACEPTABLE"</formula>
    </cfRule>
    <cfRule type="cellIs" dxfId="499" priority="608" stopIfTrue="1" operator="equal">
      <formula>"BAJO"</formula>
    </cfRule>
    <cfRule type="cellIs" dxfId="498" priority="609" stopIfTrue="1" operator="equal">
      <formula>"MEDIO"</formula>
    </cfRule>
    <cfRule type="cellIs" dxfId="497" priority="610" stopIfTrue="1" operator="equal">
      <formula>"ALTO"</formula>
    </cfRule>
  </conditionalFormatting>
  <conditionalFormatting sqref="AG14:AH14">
    <cfRule type="cellIs" dxfId="496" priority="603" operator="equal">
      <formula>"MEDIO"</formula>
    </cfRule>
    <cfRule type="cellIs" dxfId="495" priority="604" operator="equal">
      <formula>"MEDIO"</formula>
    </cfRule>
  </conditionalFormatting>
  <conditionalFormatting sqref="AG14:AH14">
    <cfRule type="cellIs" dxfId="494" priority="601" operator="equal">
      <formula>"ALTO"</formula>
    </cfRule>
    <cfRule type="cellIs" dxfId="493" priority="602" operator="equal">
      <formula>"MEDIO"</formula>
    </cfRule>
  </conditionalFormatting>
  <conditionalFormatting sqref="AG14:AH14">
    <cfRule type="cellIs" dxfId="492" priority="600" operator="equal">
      <formula>"BAJO"</formula>
    </cfRule>
  </conditionalFormatting>
  <conditionalFormatting sqref="AG14:AH14">
    <cfRule type="cellIs" dxfId="491" priority="599" operator="equal">
      <formula>"MEDIO"</formula>
    </cfRule>
  </conditionalFormatting>
  <conditionalFormatting sqref="AG14:AH14">
    <cfRule type="cellIs" dxfId="490" priority="611" operator="equal">
      <formula>#REF!</formula>
    </cfRule>
  </conditionalFormatting>
  <conditionalFormatting sqref="AF14">
    <cfRule type="cellIs" dxfId="489" priority="592" operator="equal">
      <formula>0</formula>
    </cfRule>
  </conditionalFormatting>
  <conditionalFormatting sqref="AG14:AH14">
    <cfRule type="colorScale" priority="612">
      <colorScale>
        <cfvo type="min"/>
        <cfvo type="percentile" val="50"/>
        <cfvo type="max"/>
        <color rgb="FFF8696B"/>
        <color rgb="FFFFEB84"/>
        <color rgb="FF63BE7B"/>
      </colorScale>
    </cfRule>
  </conditionalFormatting>
  <conditionalFormatting sqref="U14:V14">
    <cfRule type="cellIs" dxfId="488" priority="571" operator="equal">
      <formula>FALSE</formula>
    </cfRule>
    <cfRule type="cellIs" dxfId="487" priority="572" operator="equal">
      <formula>"IMPORTANTE"</formula>
    </cfRule>
    <cfRule type="cellIs" dxfId="486" priority="573" operator="equal">
      <formula>"MODERADO"</formula>
    </cfRule>
    <cfRule type="cellIs" dxfId="485" priority="574" operator="equal">
      <formula>"TOLERABLE"</formula>
    </cfRule>
    <cfRule type="cellIs" dxfId="484" priority="575" operator="equal">
      <formula>"TRIVIAL"</formula>
    </cfRule>
    <cfRule type="cellIs" dxfId="483" priority="576" operator="equal">
      <formula>"T'Sede AVIANCA'!"</formula>
    </cfRule>
    <cfRule type="cellIs" dxfId="482" priority="583" operator="equal">
      <formula>"MEDIANAMENTE ACEPTABLE"</formula>
    </cfRule>
    <cfRule type="cellIs" dxfId="481" priority="584" operator="equal">
      <formula>"ACEPTABLE"</formula>
    </cfRule>
    <cfRule type="cellIs" dxfId="480" priority="585" operator="equal">
      <formula>"NO ACEPTABLE"</formula>
    </cfRule>
    <cfRule type="cellIs" dxfId="479" priority="586" stopIfTrue="1" operator="equal">
      <formula>"BAJO"</formula>
    </cfRule>
    <cfRule type="cellIs" dxfId="478" priority="587" stopIfTrue="1" operator="equal">
      <formula>"MEDIO"</formula>
    </cfRule>
    <cfRule type="cellIs" dxfId="477" priority="588" stopIfTrue="1" operator="equal">
      <formula>"ALTO"</formula>
    </cfRule>
  </conditionalFormatting>
  <conditionalFormatting sqref="U14:V14">
    <cfRule type="cellIs" dxfId="476" priority="581" operator="equal">
      <formula>"MEDIO"</formula>
    </cfRule>
    <cfRule type="cellIs" dxfId="475" priority="582" operator="equal">
      <formula>"MEDIO"</formula>
    </cfRule>
  </conditionalFormatting>
  <conditionalFormatting sqref="U14:V14">
    <cfRule type="cellIs" dxfId="474" priority="579" operator="equal">
      <formula>"ALTO"</formula>
    </cfRule>
    <cfRule type="cellIs" dxfId="473" priority="580" operator="equal">
      <formula>"MEDIO"</formula>
    </cfRule>
  </conditionalFormatting>
  <conditionalFormatting sqref="U14:V14">
    <cfRule type="cellIs" dxfId="472" priority="578" operator="equal">
      <formula>"BAJO"</formula>
    </cfRule>
  </conditionalFormatting>
  <conditionalFormatting sqref="U14:V14">
    <cfRule type="cellIs" dxfId="471" priority="577" operator="equal">
      <formula>"MEDIO"</formula>
    </cfRule>
  </conditionalFormatting>
  <conditionalFormatting sqref="U14:V14">
    <cfRule type="cellIs" dxfId="470" priority="589" operator="equal">
      <formula>#REF!</formula>
    </cfRule>
  </conditionalFormatting>
  <conditionalFormatting sqref="T14">
    <cfRule type="cellIs" dxfId="469" priority="570" operator="equal">
      <formula>0</formula>
    </cfRule>
  </conditionalFormatting>
  <conditionalFormatting sqref="U14">
    <cfRule type="colorScale" priority="590">
      <colorScale>
        <cfvo type="min"/>
        <cfvo type="percentile" val="50"/>
        <cfvo type="max"/>
        <color rgb="FFF8696B"/>
        <color rgb="FFFFEB84"/>
        <color rgb="FF63BE7B"/>
      </colorScale>
    </cfRule>
  </conditionalFormatting>
  <conditionalFormatting sqref="V14">
    <cfRule type="colorScale" priority="591">
      <colorScale>
        <cfvo type="min"/>
        <cfvo type="percentile" val="50"/>
        <cfvo type="max"/>
        <color rgb="FFF8696B"/>
        <color rgb="FFFFEB84"/>
        <color rgb="FF63BE7B"/>
      </colorScale>
    </cfRule>
  </conditionalFormatting>
  <conditionalFormatting sqref="U39:V39 AG39:AH39">
    <cfRule type="cellIs" dxfId="468" priority="548" operator="equal">
      <formula>FALSE</formula>
    </cfRule>
    <cfRule type="cellIs" dxfId="467" priority="549" operator="equal">
      <formula>"IMPORTANTE"</formula>
    </cfRule>
    <cfRule type="cellIs" dxfId="466" priority="550" operator="equal">
      <formula>"MODERADO"</formula>
    </cfRule>
    <cfRule type="cellIs" dxfId="465" priority="551" operator="equal">
      <formula>"TOLERABLE"</formula>
    </cfRule>
    <cfRule type="cellIs" dxfId="464" priority="552" operator="equal">
      <formula>"TRIVIAL"</formula>
    </cfRule>
    <cfRule type="cellIs" dxfId="463" priority="553" operator="equal">
      <formula>"T'Sede AVIANCA'!"</formula>
    </cfRule>
    <cfRule type="cellIs" dxfId="462" priority="560" operator="equal">
      <formula>"MEDIANAMENTE ACEPTABLE"</formula>
    </cfRule>
    <cfRule type="cellIs" dxfId="461" priority="561" operator="equal">
      <formula>"ACEPTABLE"</formula>
    </cfRule>
    <cfRule type="cellIs" dxfId="460" priority="562" operator="equal">
      <formula>"NO ACEPTABLE"</formula>
    </cfRule>
    <cfRule type="cellIs" dxfId="459" priority="563" stopIfTrue="1" operator="equal">
      <formula>"BAJO"</formula>
    </cfRule>
    <cfRule type="cellIs" dxfId="458" priority="564" stopIfTrue="1" operator="equal">
      <formula>"MEDIO"</formula>
    </cfRule>
    <cfRule type="cellIs" dxfId="457" priority="565" stopIfTrue="1" operator="equal">
      <formula>"ALTO"</formula>
    </cfRule>
  </conditionalFormatting>
  <conditionalFormatting sqref="U39:V39 AG39:AH39">
    <cfRule type="cellIs" dxfId="456" priority="558" operator="equal">
      <formula>"MEDIO"</formula>
    </cfRule>
    <cfRule type="cellIs" dxfId="455" priority="559" operator="equal">
      <formula>"MEDIO"</formula>
    </cfRule>
  </conditionalFormatting>
  <conditionalFormatting sqref="U39:V39 AG39:AH39">
    <cfRule type="cellIs" dxfId="454" priority="556" operator="equal">
      <formula>"ALTO"</formula>
    </cfRule>
    <cfRule type="cellIs" dxfId="453" priority="557" operator="equal">
      <formula>"MEDIO"</formula>
    </cfRule>
  </conditionalFormatting>
  <conditionalFormatting sqref="U39:V39 AG39:AH39">
    <cfRule type="cellIs" dxfId="452" priority="555" operator="equal">
      <formula>"BAJO"</formula>
    </cfRule>
  </conditionalFormatting>
  <conditionalFormatting sqref="U39:V39 AG39:AH39">
    <cfRule type="cellIs" dxfId="451" priority="554" operator="equal">
      <formula>"MEDIO"</formula>
    </cfRule>
  </conditionalFormatting>
  <conditionalFormatting sqref="U39:V39 AG39:AH39">
    <cfRule type="cellIs" dxfId="450" priority="566" operator="equal">
      <formula>#REF!</formula>
    </cfRule>
  </conditionalFormatting>
  <conditionalFormatting sqref="AF39 T39">
    <cfRule type="cellIs" dxfId="449" priority="547" operator="equal">
      <formula>0</formula>
    </cfRule>
  </conditionalFormatting>
  <conditionalFormatting sqref="G39">
    <cfRule type="cellIs" dxfId="448" priority="546" operator="equal">
      <formula>FALSE</formula>
    </cfRule>
  </conditionalFormatting>
  <conditionalFormatting sqref="U39">
    <cfRule type="colorScale" priority="567">
      <colorScale>
        <cfvo type="min"/>
        <cfvo type="percentile" val="50"/>
        <cfvo type="max"/>
        <color rgb="FFF8696B"/>
        <color rgb="FFFFEB84"/>
        <color rgb="FF63BE7B"/>
      </colorScale>
    </cfRule>
  </conditionalFormatting>
  <conditionalFormatting sqref="AG39:AH39">
    <cfRule type="colorScale" priority="568">
      <colorScale>
        <cfvo type="min"/>
        <cfvo type="percentile" val="50"/>
        <cfvo type="max"/>
        <color rgb="FFF8696B"/>
        <color rgb="FFFFEB84"/>
        <color rgb="FF63BE7B"/>
      </colorScale>
    </cfRule>
  </conditionalFormatting>
  <conditionalFormatting sqref="V39">
    <cfRule type="colorScale" priority="569">
      <colorScale>
        <cfvo type="min"/>
        <cfvo type="percentile" val="50"/>
        <cfvo type="max"/>
        <color rgb="FFF8696B"/>
        <color rgb="FFFFEB84"/>
        <color rgb="FF63BE7B"/>
      </colorScale>
    </cfRule>
  </conditionalFormatting>
  <conditionalFormatting sqref="G55">
    <cfRule type="cellIs" dxfId="447" priority="545" operator="equal">
      <formula>FALSE</formula>
    </cfRule>
  </conditionalFormatting>
  <conditionalFormatting sqref="AG55:AH55">
    <cfRule type="cellIs" dxfId="446" priority="525" operator="equal">
      <formula>FALSE</formula>
    </cfRule>
    <cfRule type="cellIs" dxfId="445" priority="526" operator="equal">
      <formula>"IMPORTANTE"</formula>
    </cfRule>
    <cfRule type="cellIs" dxfId="444" priority="527" operator="equal">
      <formula>"MODERADO"</formula>
    </cfRule>
    <cfRule type="cellIs" dxfId="443" priority="528" operator="equal">
      <formula>"TOLERABLE"</formula>
    </cfRule>
    <cfRule type="cellIs" dxfId="442" priority="529" operator="equal">
      <formula>"TRIVIAL"</formula>
    </cfRule>
    <cfRule type="cellIs" dxfId="441" priority="530" operator="equal">
      <formula>"T'Sede AVIANCA'!"</formula>
    </cfRule>
    <cfRule type="cellIs" dxfId="440" priority="537" operator="equal">
      <formula>"MEDIANAMENTE ACEPTABLE"</formula>
    </cfRule>
    <cfRule type="cellIs" dxfId="439" priority="538" operator="equal">
      <formula>"ACEPTABLE"</formula>
    </cfRule>
    <cfRule type="cellIs" dxfId="438" priority="539" operator="equal">
      <formula>"NO ACEPTABLE"</formula>
    </cfRule>
    <cfRule type="cellIs" dxfId="437" priority="540" stopIfTrue="1" operator="equal">
      <formula>"BAJO"</formula>
    </cfRule>
    <cfRule type="cellIs" dxfId="436" priority="541" stopIfTrue="1" operator="equal">
      <formula>"MEDIO"</formula>
    </cfRule>
    <cfRule type="cellIs" dxfId="435" priority="542" stopIfTrue="1" operator="equal">
      <formula>"ALTO"</formula>
    </cfRule>
  </conditionalFormatting>
  <conditionalFormatting sqref="AG55:AH55">
    <cfRule type="cellIs" dxfId="434" priority="535" operator="equal">
      <formula>"MEDIO"</formula>
    </cfRule>
    <cfRule type="cellIs" dxfId="433" priority="536" operator="equal">
      <formula>"MEDIO"</formula>
    </cfRule>
  </conditionalFormatting>
  <conditionalFormatting sqref="AG55:AH55">
    <cfRule type="cellIs" dxfId="432" priority="533" operator="equal">
      <formula>"ALTO"</formula>
    </cfRule>
    <cfRule type="cellIs" dxfId="431" priority="534" operator="equal">
      <formula>"MEDIO"</formula>
    </cfRule>
  </conditionalFormatting>
  <conditionalFormatting sqref="AG55:AH55">
    <cfRule type="cellIs" dxfId="430" priority="532" operator="equal">
      <formula>"BAJO"</formula>
    </cfRule>
  </conditionalFormatting>
  <conditionalFormatting sqref="AG55:AH55">
    <cfRule type="cellIs" dxfId="429" priority="531" operator="equal">
      <formula>"MEDIO"</formula>
    </cfRule>
  </conditionalFormatting>
  <conditionalFormatting sqref="AG55:AH55">
    <cfRule type="cellIs" dxfId="428" priority="543" operator="equal">
      <formula>#REF!</formula>
    </cfRule>
  </conditionalFormatting>
  <conditionalFormatting sqref="AF55">
    <cfRule type="cellIs" dxfId="427" priority="524" operator="equal">
      <formula>0</formula>
    </cfRule>
  </conditionalFormatting>
  <conditionalFormatting sqref="AG55:AH55">
    <cfRule type="colorScale" priority="544">
      <colorScale>
        <cfvo type="min"/>
        <cfvo type="percentile" val="50"/>
        <cfvo type="max"/>
        <color rgb="FFF8696B"/>
        <color rgb="FFFFEB84"/>
        <color rgb="FF63BE7B"/>
      </colorScale>
    </cfRule>
  </conditionalFormatting>
  <conditionalFormatting sqref="U55:V55">
    <cfRule type="cellIs" dxfId="426" priority="503" operator="equal">
      <formula>FALSE</formula>
    </cfRule>
    <cfRule type="cellIs" dxfId="425" priority="504" operator="equal">
      <formula>"IMPORTANTE"</formula>
    </cfRule>
    <cfRule type="cellIs" dxfId="424" priority="505" operator="equal">
      <formula>"MODERADO"</formula>
    </cfRule>
    <cfRule type="cellIs" dxfId="423" priority="506" operator="equal">
      <formula>"TOLERABLE"</formula>
    </cfRule>
    <cfRule type="cellIs" dxfId="422" priority="507" operator="equal">
      <formula>"TRIVIAL"</formula>
    </cfRule>
    <cfRule type="cellIs" dxfId="421" priority="508" operator="equal">
      <formula>"T'Sede AVIANCA'!"</formula>
    </cfRule>
    <cfRule type="cellIs" dxfId="420" priority="515" operator="equal">
      <formula>"MEDIANAMENTE ACEPTABLE"</formula>
    </cfRule>
    <cfRule type="cellIs" dxfId="419" priority="516" operator="equal">
      <formula>"ACEPTABLE"</formula>
    </cfRule>
    <cfRule type="cellIs" dxfId="418" priority="517" operator="equal">
      <formula>"NO ACEPTABLE"</formula>
    </cfRule>
    <cfRule type="cellIs" dxfId="417" priority="518" stopIfTrue="1" operator="equal">
      <formula>"BAJO"</formula>
    </cfRule>
    <cfRule type="cellIs" dxfId="416" priority="519" stopIfTrue="1" operator="equal">
      <formula>"MEDIO"</formula>
    </cfRule>
    <cfRule type="cellIs" dxfId="415" priority="520" stopIfTrue="1" operator="equal">
      <formula>"ALTO"</formula>
    </cfRule>
  </conditionalFormatting>
  <conditionalFormatting sqref="U55:V55">
    <cfRule type="cellIs" dxfId="414" priority="513" operator="equal">
      <formula>"MEDIO"</formula>
    </cfRule>
    <cfRule type="cellIs" dxfId="413" priority="514" operator="equal">
      <formula>"MEDIO"</formula>
    </cfRule>
  </conditionalFormatting>
  <conditionalFormatting sqref="U55:V55">
    <cfRule type="cellIs" dxfId="412" priority="511" operator="equal">
      <formula>"ALTO"</formula>
    </cfRule>
    <cfRule type="cellIs" dxfId="411" priority="512" operator="equal">
      <formula>"MEDIO"</formula>
    </cfRule>
  </conditionalFormatting>
  <conditionalFormatting sqref="U55:V55">
    <cfRule type="cellIs" dxfId="410" priority="510" operator="equal">
      <formula>"BAJO"</formula>
    </cfRule>
  </conditionalFormatting>
  <conditionalFormatting sqref="U55:V55">
    <cfRule type="cellIs" dxfId="409" priority="509" operator="equal">
      <formula>"MEDIO"</formula>
    </cfRule>
  </conditionalFormatting>
  <conditionalFormatting sqref="U55:V55">
    <cfRule type="cellIs" dxfId="408" priority="521" operator="equal">
      <formula>#REF!</formula>
    </cfRule>
  </conditionalFormatting>
  <conditionalFormatting sqref="T55">
    <cfRule type="cellIs" dxfId="407" priority="502" operator="equal">
      <formula>0</formula>
    </cfRule>
  </conditionalFormatting>
  <conditionalFormatting sqref="U55">
    <cfRule type="colorScale" priority="522">
      <colorScale>
        <cfvo type="min"/>
        <cfvo type="percentile" val="50"/>
        <cfvo type="max"/>
        <color rgb="FFF8696B"/>
        <color rgb="FFFFEB84"/>
        <color rgb="FF63BE7B"/>
      </colorScale>
    </cfRule>
  </conditionalFormatting>
  <conditionalFormatting sqref="V55">
    <cfRule type="colorScale" priority="523">
      <colorScale>
        <cfvo type="min"/>
        <cfvo type="percentile" val="50"/>
        <cfvo type="max"/>
        <color rgb="FFF8696B"/>
        <color rgb="FFFFEB84"/>
        <color rgb="FF63BE7B"/>
      </colorScale>
    </cfRule>
  </conditionalFormatting>
  <conditionalFormatting sqref="G34">
    <cfRule type="cellIs" dxfId="406" priority="478" operator="equal">
      <formula>FALSE</formula>
    </cfRule>
  </conditionalFormatting>
  <conditionalFormatting sqref="AG34:AH34">
    <cfRule type="cellIs" dxfId="405" priority="480" operator="equal">
      <formula>FALSE</formula>
    </cfRule>
    <cfRule type="cellIs" dxfId="404" priority="481" operator="equal">
      <formula>"IMPORTANTE"</formula>
    </cfRule>
    <cfRule type="cellIs" dxfId="403" priority="482" operator="equal">
      <formula>"MODERADO"</formula>
    </cfRule>
    <cfRule type="cellIs" dxfId="402" priority="483" operator="equal">
      <formula>"TOLERABLE"</formula>
    </cfRule>
    <cfRule type="cellIs" dxfId="401" priority="484" operator="equal">
      <formula>"TRIVIAL"</formula>
    </cfRule>
    <cfRule type="cellIs" dxfId="400" priority="485" operator="equal">
      <formula>"T'Sede AVIANCA'!"</formula>
    </cfRule>
    <cfRule type="cellIs" dxfId="399" priority="492" operator="equal">
      <formula>"MEDIANAMENTE ACEPTABLE"</formula>
    </cfRule>
    <cfRule type="cellIs" dxfId="398" priority="493" operator="equal">
      <formula>"ACEPTABLE"</formula>
    </cfRule>
    <cfRule type="cellIs" dxfId="397" priority="494" operator="equal">
      <formula>"NO ACEPTABLE"</formula>
    </cfRule>
    <cfRule type="cellIs" dxfId="396" priority="495" stopIfTrue="1" operator="equal">
      <formula>"BAJO"</formula>
    </cfRule>
    <cfRule type="cellIs" dxfId="395" priority="496" stopIfTrue="1" operator="equal">
      <formula>"MEDIO"</formula>
    </cfRule>
    <cfRule type="cellIs" dxfId="394" priority="497" stopIfTrue="1" operator="equal">
      <formula>"ALTO"</formula>
    </cfRule>
  </conditionalFormatting>
  <conditionalFormatting sqref="AG34:AH34">
    <cfRule type="cellIs" dxfId="393" priority="490" operator="equal">
      <formula>"MEDIO"</formula>
    </cfRule>
    <cfRule type="cellIs" dxfId="392" priority="491" operator="equal">
      <formula>"MEDIO"</formula>
    </cfRule>
  </conditionalFormatting>
  <conditionalFormatting sqref="AG34:AH34">
    <cfRule type="cellIs" dxfId="391" priority="488" operator="equal">
      <formula>"ALTO"</formula>
    </cfRule>
    <cfRule type="cellIs" dxfId="390" priority="489" operator="equal">
      <formula>"MEDIO"</formula>
    </cfRule>
  </conditionalFormatting>
  <conditionalFormatting sqref="AG34:AH34">
    <cfRule type="cellIs" dxfId="389" priority="487" operator="equal">
      <formula>"BAJO"</formula>
    </cfRule>
  </conditionalFormatting>
  <conditionalFormatting sqref="AG34:AH34">
    <cfRule type="cellIs" dxfId="388" priority="486" operator="equal">
      <formula>"MEDIO"</formula>
    </cfRule>
  </conditionalFormatting>
  <conditionalFormatting sqref="AG34:AH34">
    <cfRule type="cellIs" dxfId="387" priority="498" operator="equal">
      <formula>#REF!</formula>
    </cfRule>
  </conditionalFormatting>
  <conditionalFormatting sqref="AG34:AH34">
    <cfRule type="colorScale" priority="500">
      <colorScale>
        <cfvo type="min"/>
        <cfvo type="percentile" val="50"/>
        <cfvo type="max"/>
        <color rgb="FFF8696B"/>
        <color rgb="FFFFEB84"/>
        <color rgb="FF63BE7B"/>
      </colorScale>
    </cfRule>
  </conditionalFormatting>
  <conditionalFormatting sqref="G30">
    <cfRule type="cellIs" dxfId="386" priority="477" operator="equal">
      <formula>FALSE</formula>
    </cfRule>
  </conditionalFormatting>
  <conditionalFormatting sqref="AG30:AH30">
    <cfRule type="cellIs" dxfId="385" priority="455" operator="equal">
      <formula>FALSE</formula>
    </cfRule>
    <cfRule type="cellIs" dxfId="384" priority="456" operator="equal">
      <formula>"IMPORTANTE"</formula>
    </cfRule>
    <cfRule type="cellIs" dxfId="383" priority="457" operator="equal">
      <formula>"MODERADO"</formula>
    </cfRule>
    <cfRule type="cellIs" dxfId="382" priority="458" operator="equal">
      <formula>"TOLERABLE"</formula>
    </cfRule>
    <cfRule type="cellIs" dxfId="381" priority="459" operator="equal">
      <formula>"TRIVIAL"</formula>
    </cfRule>
    <cfRule type="cellIs" dxfId="380" priority="460" operator="equal">
      <formula>"T'Sede AVIANCA'!"</formula>
    </cfRule>
    <cfRule type="cellIs" dxfId="379" priority="467" operator="equal">
      <formula>"MEDIANAMENTE ACEPTABLE"</formula>
    </cfRule>
    <cfRule type="cellIs" dxfId="378" priority="468" operator="equal">
      <formula>"ACEPTABLE"</formula>
    </cfRule>
    <cfRule type="cellIs" dxfId="377" priority="469" operator="equal">
      <formula>"NO ACEPTABLE"</formula>
    </cfRule>
    <cfRule type="cellIs" dxfId="376" priority="470" stopIfTrue="1" operator="equal">
      <formula>"BAJO"</formula>
    </cfRule>
    <cfRule type="cellIs" dxfId="375" priority="471" stopIfTrue="1" operator="equal">
      <formula>"MEDIO"</formula>
    </cfRule>
    <cfRule type="cellIs" dxfId="374" priority="472" stopIfTrue="1" operator="equal">
      <formula>"ALTO"</formula>
    </cfRule>
  </conditionalFormatting>
  <conditionalFormatting sqref="AG30:AH30">
    <cfRule type="cellIs" dxfId="373" priority="465" operator="equal">
      <formula>"MEDIO"</formula>
    </cfRule>
    <cfRule type="cellIs" dxfId="372" priority="466" operator="equal">
      <formula>"MEDIO"</formula>
    </cfRule>
  </conditionalFormatting>
  <conditionalFormatting sqref="AG30:AH30">
    <cfRule type="cellIs" dxfId="371" priority="463" operator="equal">
      <formula>"ALTO"</formula>
    </cfRule>
    <cfRule type="cellIs" dxfId="370" priority="464" operator="equal">
      <formula>"MEDIO"</formula>
    </cfRule>
  </conditionalFormatting>
  <conditionalFormatting sqref="AG30:AH30">
    <cfRule type="cellIs" dxfId="369" priority="462" operator="equal">
      <formula>"BAJO"</formula>
    </cfRule>
  </conditionalFormatting>
  <conditionalFormatting sqref="AG30:AH30">
    <cfRule type="cellIs" dxfId="368" priority="461" operator="equal">
      <formula>"MEDIO"</formula>
    </cfRule>
  </conditionalFormatting>
  <conditionalFormatting sqref="AG30:AH30">
    <cfRule type="cellIs" dxfId="367" priority="473" operator="equal">
      <formula>#REF!</formula>
    </cfRule>
  </conditionalFormatting>
  <conditionalFormatting sqref="AG30:AH30">
    <cfRule type="colorScale" priority="475">
      <colorScale>
        <cfvo type="min"/>
        <cfvo type="percentile" val="50"/>
        <cfvo type="max"/>
        <color rgb="FFF8696B"/>
        <color rgb="FFFFEB84"/>
        <color rgb="FF63BE7B"/>
      </colorScale>
    </cfRule>
  </conditionalFormatting>
  <conditionalFormatting sqref="G31">
    <cfRule type="cellIs" dxfId="366" priority="453" operator="equal">
      <formula>FALSE</formula>
    </cfRule>
  </conditionalFormatting>
  <conditionalFormatting sqref="AG31:AH31 U31:V31">
    <cfRule type="cellIs" dxfId="365" priority="431" operator="equal">
      <formula>FALSE</formula>
    </cfRule>
    <cfRule type="cellIs" dxfId="364" priority="432" operator="equal">
      <formula>"IMPORTANTE"</formula>
    </cfRule>
    <cfRule type="cellIs" dxfId="363" priority="433" operator="equal">
      <formula>"MODERADO"</formula>
    </cfRule>
    <cfRule type="cellIs" dxfId="362" priority="434" operator="equal">
      <formula>"TOLERABLE"</formula>
    </cfRule>
    <cfRule type="cellIs" dxfId="361" priority="435" operator="equal">
      <formula>"TRIVIAL"</formula>
    </cfRule>
    <cfRule type="cellIs" dxfId="360" priority="436" operator="equal">
      <formula>"T'Sede AVIANCA'!"</formula>
    </cfRule>
    <cfRule type="cellIs" dxfId="359" priority="443" operator="equal">
      <formula>"MEDIANAMENTE ACEPTABLE"</formula>
    </cfRule>
    <cfRule type="cellIs" dxfId="358" priority="444" operator="equal">
      <formula>"ACEPTABLE"</formula>
    </cfRule>
    <cfRule type="cellIs" dxfId="357" priority="445" operator="equal">
      <formula>"NO ACEPTABLE"</formula>
    </cfRule>
    <cfRule type="cellIs" dxfId="356" priority="446" stopIfTrue="1" operator="equal">
      <formula>"BAJO"</formula>
    </cfRule>
    <cfRule type="cellIs" dxfId="355" priority="447" stopIfTrue="1" operator="equal">
      <formula>"MEDIO"</formula>
    </cfRule>
    <cfRule type="cellIs" dxfId="354" priority="448" stopIfTrue="1" operator="equal">
      <formula>"ALTO"</formula>
    </cfRule>
  </conditionalFormatting>
  <conditionalFormatting sqref="AG31:AH31 U31:V31">
    <cfRule type="cellIs" dxfId="353" priority="441" operator="equal">
      <formula>"MEDIO"</formula>
    </cfRule>
    <cfRule type="cellIs" dxfId="352" priority="442" operator="equal">
      <formula>"MEDIO"</formula>
    </cfRule>
  </conditionalFormatting>
  <conditionalFormatting sqref="AG31:AH31 U31:V31">
    <cfRule type="cellIs" dxfId="351" priority="439" operator="equal">
      <formula>"ALTO"</formula>
    </cfRule>
    <cfRule type="cellIs" dxfId="350" priority="440" operator="equal">
      <formula>"MEDIO"</formula>
    </cfRule>
  </conditionalFormatting>
  <conditionalFormatting sqref="AG31:AH31 U31:V31">
    <cfRule type="cellIs" dxfId="349" priority="438" operator="equal">
      <formula>"BAJO"</formula>
    </cfRule>
  </conditionalFormatting>
  <conditionalFormatting sqref="AG31:AH31 U31:V31">
    <cfRule type="cellIs" dxfId="348" priority="437" operator="equal">
      <formula>"MEDIO"</formula>
    </cfRule>
  </conditionalFormatting>
  <conditionalFormatting sqref="AG31:AH31 U31:V31">
    <cfRule type="cellIs" dxfId="347" priority="449" operator="equal">
      <formula>#REF!</formula>
    </cfRule>
  </conditionalFormatting>
  <conditionalFormatting sqref="AF31 T31">
    <cfRule type="cellIs" dxfId="346" priority="430" operator="equal">
      <formula>0</formula>
    </cfRule>
  </conditionalFormatting>
  <conditionalFormatting sqref="U31">
    <cfRule type="colorScale" priority="450">
      <colorScale>
        <cfvo type="min"/>
        <cfvo type="percentile" val="50"/>
        <cfvo type="max"/>
        <color rgb="FFF8696B"/>
        <color rgb="FFFFEB84"/>
        <color rgb="FF63BE7B"/>
      </colorScale>
    </cfRule>
  </conditionalFormatting>
  <conditionalFormatting sqref="AG31:AH31">
    <cfRule type="colorScale" priority="451">
      <colorScale>
        <cfvo type="min"/>
        <cfvo type="percentile" val="50"/>
        <cfvo type="max"/>
        <color rgb="FFF8696B"/>
        <color rgb="FFFFEB84"/>
        <color rgb="FF63BE7B"/>
      </colorScale>
    </cfRule>
  </conditionalFormatting>
  <conditionalFormatting sqref="V31">
    <cfRule type="colorScale" priority="452">
      <colorScale>
        <cfvo type="min"/>
        <cfvo type="percentile" val="50"/>
        <cfvo type="max"/>
        <color rgb="FFF8696B"/>
        <color rgb="FFFFEB84"/>
        <color rgb="FF63BE7B"/>
      </colorScale>
    </cfRule>
  </conditionalFormatting>
  <conditionalFormatting sqref="G28">
    <cfRule type="cellIs" dxfId="345" priority="429" operator="equal">
      <formula>FALSE</formula>
    </cfRule>
  </conditionalFormatting>
  <conditionalFormatting sqref="AG28:AH28 U28:V28">
    <cfRule type="cellIs" dxfId="344" priority="407" operator="equal">
      <formula>FALSE</formula>
    </cfRule>
    <cfRule type="cellIs" dxfId="343" priority="408" operator="equal">
      <formula>"IMPORTANTE"</formula>
    </cfRule>
    <cfRule type="cellIs" dxfId="342" priority="409" operator="equal">
      <formula>"MODERADO"</formula>
    </cfRule>
    <cfRule type="cellIs" dxfId="341" priority="410" operator="equal">
      <formula>"TOLERABLE"</formula>
    </cfRule>
    <cfRule type="cellIs" dxfId="340" priority="411" operator="equal">
      <formula>"TRIVIAL"</formula>
    </cfRule>
    <cfRule type="cellIs" dxfId="339" priority="412" operator="equal">
      <formula>"T'Sede AVIANCA'!"</formula>
    </cfRule>
    <cfRule type="cellIs" dxfId="338" priority="419" operator="equal">
      <formula>"MEDIANAMENTE ACEPTABLE"</formula>
    </cfRule>
    <cfRule type="cellIs" dxfId="337" priority="420" operator="equal">
      <formula>"ACEPTABLE"</formula>
    </cfRule>
    <cfRule type="cellIs" dxfId="336" priority="421" operator="equal">
      <formula>"NO ACEPTABLE"</formula>
    </cfRule>
    <cfRule type="cellIs" dxfId="335" priority="422" stopIfTrue="1" operator="equal">
      <formula>"BAJO"</formula>
    </cfRule>
    <cfRule type="cellIs" dxfId="334" priority="423" stopIfTrue="1" operator="equal">
      <formula>"MEDIO"</formula>
    </cfRule>
    <cfRule type="cellIs" dxfId="333" priority="424" stopIfTrue="1" operator="equal">
      <formula>"ALTO"</formula>
    </cfRule>
  </conditionalFormatting>
  <conditionalFormatting sqref="AG28:AH28 U28:V28">
    <cfRule type="cellIs" dxfId="332" priority="417" operator="equal">
      <formula>"MEDIO"</formula>
    </cfRule>
    <cfRule type="cellIs" dxfId="331" priority="418" operator="equal">
      <formula>"MEDIO"</formula>
    </cfRule>
  </conditionalFormatting>
  <conditionalFormatting sqref="AG28:AH28 U28:V28">
    <cfRule type="cellIs" dxfId="330" priority="415" operator="equal">
      <formula>"ALTO"</formula>
    </cfRule>
    <cfRule type="cellIs" dxfId="329" priority="416" operator="equal">
      <formula>"MEDIO"</formula>
    </cfRule>
  </conditionalFormatting>
  <conditionalFormatting sqref="AG28:AH28 U28:V28">
    <cfRule type="cellIs" dxfId="328" priority="414" operator="equal">
      <formula>"BAJO"</formula>
    </cfRule>
  </conditionalFormatting>
  <conditionalFormatting sqref="AG28:AH28 U28:V28">
    <cfRule type="cellIs" dxfId="327" priority="413" operator="equal">
      <formula>"MEDIO"</formula>
    </cfRule>
  </conditionalFormatting>
  <conditionalFormatting sqref="AG28:AH28 U28:V28">
    <cfRule type="cellIs" dxfId="326" priority="425" operator="equal">
      <formula>#REF!</formula>
    </cfRule>
  </conditionalFormatting>
  <conditionalFormatting sqref="AF28 T28">
    <cfRule type="cellIs" dxfId="325" priority="406" operator="equal">
      <formula>0</formula>
    </cfRule>
  </conditionalFormatting>
  <conditionalFormatting sqref="U28">
    <cfRule type="colorScale" priority="426">
      <colorScale>
        <cfvo type="min"/>
        <cfvo type="percentile" val="50"/>
        <cfvo type="max"/>
        <color rgb="FFF8696B"/>
        <color rgb="FFFFEB84"/>
        <color rgb="FF63BE7B"/>
      </colorScale>
    </cfRule>
  </conditionalFormatting>
  <conditionalFormatting sqref="AG28:AH28">
    <cfRule type="colorScale" priority="427">
      <colorScale>
        <cfvo type="min"/>
        <cfvo type="percentile" val="50"/>
        <cfvo type="max"/>
        <color rgb="FFF8696B"/>
        <color rgb="FFFFEB84"/>
        <color rgb="FF63BE7B"/>
      </colorScale>
    </cfRule>
  </conditionalFormatting>
  <conditionalFormatting sqref="V28">
    <cfRule type="colorScale" priority="428">
      <colorScale>
        <cfvo type="min"/>
        <cfvo type="percentile" val="50"/>
        <cfvo type="max"/>
        <color rgb="FFF8696B"/>
        <color rgb="FFFFEB84"/>
        <color rgb="FF63BE7B"/>
      </colorScale>
    </cfRule>
  </conditionalFormatting>
  <conditionalFormatting sqref="U59:V59">
    <cfRule type="cellIs" dxfId="324" priority="385" operator="equal">
      <formula>FALSE</formula>
    </cfRule>
    <cfRule type="cellIs" dxfId="323" priority="386" operator="equal">
      <formula>"IMPORTANTE"</formula>
    </cfRule>
    <cfRule type="cellIs" dxfId="322" priority="387" operator="equal">
      <formula>"MODERADO"</formula>
    </cfRule>
    <cfRule type="cellIs" dxfId="321" priority="388" operator="equal">
      <formula>"TOLERABLE"</formula>
    </cfRule>
    <cfRule type="cellIs" dxfId="320" priority="389" operator="equal">
      <formula>"TRIVIAL"</formula>
    </cfRule>
    <cfRule type="cellIs" dxfId="319" priority="390" operator="equal">
      <formula>"T'Sede AVIANCA'!"</formula>
    </cfRule>
    <cfRule type="cellIs" dxfId="318" priority="397" operator="equal">
      <formula>"MEDIANAMENTE ACEPTABLE"</formula>
    </cfRule>
    <cfRule type="cellIs" dxfId="317" priority="398" operator="equal">
      <formula>"ACEPTABLE"</formula>
    </cfRule>
    <cfRule type="cellIs" dxfId="316" priority="399" operator="equal">
      <formula>"NO ACEPTABLE"</formula>
    </cfRule>
    <cfRule type="cellIs" dxfId="315" priority="400" stopIfTrue="1" operator="equal">
      <formula>"BAJO"</formula>
    </cfRule>
    <cfRule type="cellIs" dxfId="314" priority="401" stopIfTrue="1" operator="equal">
      <formula>"MEDIO"</formula>
    </cfRule>
    <cfRule type="cellIs" dxfId="313" priority="402" stopIfTrue="1" operator="equal">
      <formula>"ALTO"</formula>
    </cfRule>
  </conditionalFormatting>
  <conditionalFormatting sqref="U59:V59">
    <cfRule type="cellIs" dxfId="312" priority="395" operator="equal">
      <formula>"MEDIO"</formula>
    </cfRule>
    <cfRule type="cellIs" dxfId="311" priority="396" operator="equal">
      <formula>"MEDIO"</formula>
    </cfRule>
  </conditionalFormatting>
  <conditionalFormatting sqref="U59:V59">
    <cfRule type="cellIs" dxfId="310" priority="393" operator="equal">
      <formula>"ALTO"</formula>
    </cfRule>
    <cfRule type="cellIs" dxfId="309" priority="394" operator="equal">
      <formula>"MEDIO"</formula>
    </cfRule>
  </conditionalFormatting>
  <conditionalFormatting sqref="U59:V59">
    <cfRule type="cellIs" dxfId="308" priority="392" operator="equal">
      <formula>"BAJO"</formula>
    </cfRule>
  </conditionalFormatting>
  <conditionalFormatting sqref="U59:V59">
    <cfRule type="cellIs" dxfId="307" priority="391" operator="equal">
      <formula>"MEDIO"</formula>
    </cfRule>
  </conditionalFormatting>
  <conditionalFormatting sqref="U59:V59">
    <cfRule type="cellIs" dxfId="306" priority="403" operator="equal">
      <formula>#REF!</formula>
    </cfRule>
  </conditionalFormatting>
  <conditionalFormatting sqref="T59 AF59">
    <cfRule type="cellIs" dxfId="305" priority="384" operator="equal">
      <formula>0</formula>
    </cfRule>
  </conditionalFormatting>
  <conditionalFormatting sqref="G59">
    <cfRule type="cellIs" dxfId="304" priority="383" operator="equal">
      <formula>FALSE</formula>
    </cfRule>
  </conditionalFormatting>
  <conditionalFormatting sqref="U59">
    <cfRule type="colorScale" priority="404">
      <colorScale>
        <cfvo type="min"/>
        <cfvo type="percentile" val="50"/>
        <cfvo type="max"/>
        <color rgb="FFF8696B"/>
        <color rgb="FFFFEB84"/>
        <color rgb="FF63BE7B"/>
      </colorScale>
    </cfRule>
  </conditionalFormatting>
  <conditionalFormatting sqref="V59">
    <cfRule type="colorScale" priority="405">
      <colorScale>
        <cfvo type="min"/>
        <cfvo type="percentile" val="50"/>
        <cfvo type="max"/>
        <color rgb="FFF8696B"/>
        <color rgb="FFFFEB84"/>
        <color rgb="FF63BE7B"/>
      </colorScale>
    </cfRule>
  </conditionalFormatting>
  <conditionalFormatting sqref="AH59">
    <cfRule type="cellIs" dxfId="303" priority="363" operator="equal">
      <formula>FALSE</formula>
    </cfRule>
    <cfRule type="cellIs" dxfId="302" priority="364" operator="equal">
      <formula>"IMPORTANTE"</formula>
    </cfRule>
    <cfRule type="cellIs" dxfId="301" priority="365" operator="equal">
      <formula>"MODERADO"</formula>
    </cfRule>
    <cfRule type="cellIs" dxfId="300" priority="366" operator="equal">
      <formula>"TOLERABLE"</formula>
    </cfRule>
    <cfRule type="cellIs" dxfId="299" priority="367" operator="equal">
      <formula>"TRIVIAL"</formula>
    </cfRule>
    <cfRule type="cellIs" dxfId="298" priority="368" operator="equal">
      <formula>"T'Sede AVIANCA'!"</formula>
    </cfRule>
    <cfRule type="cellIs" dxfId="297" priority="375" operator="equal">
      <formula>"MEDIANAMENTE ACEPTABLE"</formula>
    </cfRule>
    <cfRule type="cellIs" dxfId="296" priority="376" operator="equal">
      <formula>"ACEPTABLE"</formula>
    </cfRule>
    <cfRule type="cellIs" dxfId="295" priority="377" operator="equal">
      <formula>"NO ACEPTABLE"</formula>
    </cfRule>
    <cfRule type="cellIs" dxfId="294" priority="378" stopIfTrue="1" operator="equal">
      <formula>"BAJO"</formula>
    </cfRule>
    <cfRule type="cellIs" dxfId="293" priority="379" stopIfTrue="1" operator="equal">
      <formula>"MEDIO"</formula>
    </cfRule>
    <cfRule type="cellIs" dxfId="292" priority="380" stopIfTrue="1" operator="equal">
      <formula>"ALTO"</formula>
    </cfRule>
  </conditionalFormatting>
  <conditionalFormatting sqref="AH59">
    <cfRule type="cellIs" dxfId="291" priority="373" operator="equal">
      <formula>"MEDIO"</formula>
    </cfRule>
    <cfRule type="cellIs" dxfId="290" priority="374" operator="equal">
      <formula>"MEDIO"</formula>
    </cfRule>
  </conditionalFormatting>
  <conditionalFormatting sqref="AH59">
    <cfRule type="cellIs" dxfId="289" priority="371" operator="equal">
      <formula>"ALTO"</formula>
    </cfRule>
    <cfRule type="cellIs" dxfId="288" priority="372" operator="equal">
      <formula>"MEDIO"</formula>
    </cfRule>
  </conditionalFormatting>
  <conditionalFormatting sqref="AH59">
    <cfRule type="cellIs" dxfId="287" priority="370" operator="equal">
      <formula>"BAJO"</formula>
    </cfRule>
  </conditionalFormatting>
  <conditionalFormatting sqref="AH59">
    <cfRule type="cellIs" dxfId="286" priority="369" operator="equal">
      <formula>"MEDIO"</formula>
    </cfRule>
  </conditionalFormatting>
  <conditionalFormatting sqref="AH59">
    <cfRule type="cellIs" dxfId="285" priority="381" operator="equal">
      <formula>#REF!</formula>
    </cfRule>
  </conditionalFormatting>
  <conditionalFormatting sqref="AH59">
    <cfRule type="colorScale" priority="382">
      <colorScale>
        <cfvo type="min"/>
        <cfvo type="percentile" val="50"/>
        <cfvo type="max"/>
        <color rgb="FFF8696B"/>
        <color rgb="FFFFEB84"/>
        <color rgb="FF63BE7B"/>
      </colorScale>
    </cfRule>
  </conditionalFormatting>
  <conditionalFormatting sqref="AG59">
    <cfRule type="cellIs" dxfId="284" priority="343" operator="equal">
      <formula>FALSE</formula>
    </cfRule>
    <cfRule type="cellIs" dxfId="283" priority="344" operator="equal">
      <formula>"IMPORTANTE"</formula>
    </cfRule>
    <cfRule type="cellIs" dxfId="282" priority="345" operator="equal">
      <formula>"MODERADO"</formula>
    </cfRule>
    <cfRule type="cellIs" dxfId="281" priority="346" operator="equal">
      <formula>"TOLERABLE"</formula>
    </cfRule>
    <cfRule type="cellIs" dxfId="280" priority="347" operator="equal">
      <formula>"TRIVIAL"</formula>
    </cfRule>
    <cfRule type="cellIs" dxfId="279" priority="348" operator="equal">
      <formula>"T'Sede AVIANCA'!"</formula>
    </cfRule>
    <cfRule type="cellIs" dxfId="278" priority="355" operator="equal">
      <formula>"MEDIANAMENTE ACEPTABLE"</formula>
    </cfRule>
    <cfRule type="cellIs" dxfId="277" priority="356" operator="equal">
      <formula>"ACEPTABLE"</formula>
    </cfRule>
    <cfRule type="cellIs" dxfId="276" priority="357" operator="equal">
      <formula>"NO ACEPTABLE"</formula>
    </cfRule>
    <cfRule type="cellIs" dxfId="275" priority="358" stopIfTrue="1" operator="equal">
      <formula>"BAJO"</formula>
    </cfRule>
    <cfRule type="cellIs" dxfId="274" priority="359" stopIfTrue="1" operator="equal">
      <formula>"MEDIO"</formula>
    </cfRule>
    <cfRule type="cellIs" dxfId="273" priority="360" stopIfTrue="1" operator="equal">
      <formula>"ALTO"</formula>
    </cfRule>
  </conditionalFormatting>
  <conditionalFormatting sqref="AG59">
    <cfRule type="cellIs" dxfId="272" priority="353" operator="equal">
      <formula>"MEDIO"</formula>
    </cfRule>
    <cfRule type="cellIs" dxfId="271" priority="354" operator="equal">
      <formula>"MEDIO"</formula>
    </cfRule>
  </conditionalFormatting>
  <conditionalFormatting sqref="AG59">
    <cfRule type="cellIs" dxfId="270" priority="351" operator="equal">
      <formula>"ALTO"</formula>
    </cfRule>
    <cfRule type="cellIs" dxfId="269" priority="352" operator="equal">
      <formula>"MEDIO"</formula>
    </cfRule>
  </conditionalFormatting>
  <conditionalFormatting sqref="AG59">
    <cfRule type="cellIs" dxfId="268" priority="350" operator="equal">
      <formula>"BAJO"</formula>
    </cfRule>
  </conditionalFormatting>
  <conditionalFormatting sqref="AG59">
    <cfRule type="cellIs" dxfId="267" priority="349" operator="equal">
      <formula>"MEDIO"</formula>
    </cfRule>
  </conditionalFormatting>
  <conditionalFormatting sqref="AG59">
    <cfRule type="cellIs" dxfId="266" priority="361" operator="equal">
      <formula>#REF!</formula>
    </cfRule>
  </conditionalFormatting>
  <conditionalFormatting sqref="AG59">
    <cfRule type="colorScale" priority="362">
      <colorScale>
        <cfvo type="min"/>
        <cfvo type="percentile" val="50"/>
        <cfvo type="max"/>
        <color rgb="FFF8696B"/>
        <color rgb="FFFFEB84"/>
        <color rgb="FF63BE7B"/>
      </colorScale>
    </cfRule>
  </conditionalFormatting>
  <conditionalFormatting sqref="U30:V30">
    <cfRule type="cellIs" dxfId="265" priority="278" operator="equal">
      <formula>FALSE</formula>
    </cfRule>
    <cfRule type="cellIs" dxfId="264" priority="279" operator="equal">
      <formula>"IMPORTANTE"</formula>
    </cfRule>
    <cfRule type="cellIs" dxfId="263" priority="280" operator="equal">
      <formula>"MODERADO"</formula>
    </cfRule>
    <cfRule type="cellIs" dxfId="262" priority="281" operator="equal">
      <formula>"TOLERABLE"</formula>
    </cfRule>
    <cfRule type="cellIs" dxfId="261" priority="282" operator="equal">
      <formula>"TRIVIAL"</formula>
    </cfRule>
    <cfRule type="cellIs" dxfId="260" priority="283" operator="equal">
      <formula>"T'Sede AVIANCA'!"</formula>
    </cfRule>
    <cfRule type="cellIs" dxfId="259" priority="290" operator="equal">
      <formula>"MEDIANAMENTE ACEPTABLE"</formula>
    </cfRule>
    <cfRule type="cellIs" dxfId="258" priority="291" operator="equal">
      <formula>"ACEPTABLE"</formula>
    </cfRule>
    <cfRule type="cellIs" dxfId="257" priority="292" operator="equal">
      <formula>"NO ACEPTABLE"</formula>
    </cfRule>
    <cfRule type="cellIs" dxfId="256" priority="293" stopIfTrue="1" operator="equal">
      <formula>"BAJO"</formula>
    </cfRule>
    <cfRule type="cellIs" dxfId="255" priority="294" stopIfTrue="1" operator="equal">
      <formula>"MEDIO"</formula>
    </cfRule>
    <cfRule type="cellIs" dxfId="254" priority="295" stopIfTrue="1" operator="equal">
      <formula>"ALTO"</formula>
    </cfRule>
  </conditionalFormatting>
  <conditionalFormatting sqref="U30:V30">
    <cfRule type="cellIs" dxfId="253" priority="288" operator="equal">
      <formula>"MEDIO"</formula>
    </cfRule>
    <cfRule type="cellIs" dxfId="252" priority="289" operator="equal">
      <formula>"MEDIO"</formula>
    </cfRule>
  </conditionalFormatting>
  <conditionalFormatting sqref="U30:V30">
    <cfRule type="cellIs" dxfId="251" priority="286" operator="equal">
      <formula>"ALTO"</formula>
    </cfRule>
    <cfRule type="cellIs" dxfId="250" priority="287" operator="equal">
      <formula>"MEDIO"</formula>
    </cfRule>
  </conditionalFormatting>
  <conditionalFormatting sqref="U30:V30">
    <cfRule type="cellIs" dxfId="249" priority="285" operator="equal">
      <formula>"BAJO"</formula>
    </cfRule>
  </conditionalFormatting>
  <conditionalFormatting sqref="U30:V30">
    <cfRule type="cellIs" dxfId="248" priority="284" operator="equal">
      <formula>"MEDIO"</formula>
    </cfRule>
  </conditionalFormatting>
  <conditionalFormatting sqref="U30:V30">
    <cfRule type="cellIs" dxfId="247" priority="296" operator="equal">
      <formula>#REF!</formula>
    </cfRule>
  </conditionalFormatting>
  <conditionalFormatting sqref="AF30 T30">
    <cfRule type="cellIs" dxfId="246" priority="277" operator="equal">
      <formula>0</formula>
    </cfRule>
  </conditionalFormatting>
  <conditionalFormatting sqref="U30">
    <cfRule type="colorScale" priority="297">
      <colorScale>
        <cfvo type="min"/>
        <cfvo type="percentile" val="50"/>
        <cfvo type="max"/>
        <color rgb="FFF8696B"/>
        <color rgb="FFFFEB84"/>
        <color rgb="FF63BE7B"/>
      </colorScale>
    </cfRule>
  </conditionalFormatting>
  <conditionalFormatting sqref="V30">
    <cfRule type="colorScale" priority="298">
      <colorScale>
        <cfvo type="min"/>
        <cfvo type="percentile" val="50"/>
        <cfvo type="max"/>
        <color rgb="FFF8696B"/>
        <color rgb="FFFFEB84"/>
        <color rgb="FF63BE7B"/>
      </colorScale>
    </cfRule>
  </conditionalFormatting>
  <conditionalFormatting sqref="U34:V34">
    <cfRule type="cellIs" dxfId="245" priority="256" operator="equal">
      <formula>FALSE</formula>
    </cfRule>
    <cfRule type="cellIs" dxfId="244" priority="257" operator="equal">
      <formula>"IMPORTANTE"</formula>
    </cfRule>
    <cfRule type="cellIs" dxfId="243" priority="258" operator="equal">
      <formula>"MODERADO"</formula>
    </cfRule>
    <cfRule type="cellIs" dxfId="242" priority="259" operator="equal">
      <formula>"TOLERABLE"</formula>
    </cfRule>
    <cfRule type="cellIs" dxfId="241" priority="260" operator="equal">
      <formula>"TRIVIAL"</formula>
    </cfRule>
    <cfRule type="cellIs" dxfId="240" priority="261" operator="equal">
      <formula>"T'Sede AVIANCA'!"</formula>
    </cfRule>
    <cfRule type="cellIs" dxfId="239" priority="268" operator="equal">
      <formula>"MEDIANAMENTE ACEPTABLE"</formula>
    </cfRule>
    <cfRule type="cellIs" dxfId="238" priority="269" operator="equal">
      <formula>"ACEPTABLE"</formula>
    </cfRule>
    <cfRule type="cellIs" dxfId="237" priority="270" operator="equal">
      <formula>"NO ACEPTABLE"</formula>
    </cfRule>
    <cfRule type="cellIs" dxfId="236" priority="271" stopIfTrue="1" operator="equal">
      <formula>"BAJO"</formula>
    </cfRule>
    <cfRule type="cellIs" dxfId="235" priority="272" stopIfTrue="1" operator="equal">
      <formula>"MEDIO"</formula>
    </cfRule>
    <cfRule type="cellIs" dxfId="234" priority="273" stopIfTrue="1" operator="equal">
      <formula>"ALTO"</formula>
    </cfRule>
  </conditionalFormatting>
  <conditionalFormatting sqref="U34:V34">
    <cfRule type="cellIs" dxfId="233" priority="266" operator="equal">
      <formula>"MEDIO"</formula>
    </cfRule>
    <cfRule type="cellIs" dxfId="232" priority="267" operator="equal">
      <formula>"MEDIO"</formula>
    </cfRule>
  </conditionalFormatting>
  <conditionalFormatting sqref="U34:V34">
    <cfRule type="cellIs" dxfId="231" priority="264" operator="equal">
      <formula>"ALTO"</formula>
    </cfRule>
    <cfRule type="cellIs" dxfId="230" priority="265" operator="equal">
      <formula>"MEDIO"</formula>
    </cfRule>
  </conditionalFormatting>
  <conditionalFormatting sqref="U34:V34">
    <cfRule type="cellIs" dxfId="229" priority="263" operator="equal">
      <formula>"BAJO"</formula>
    </cfRule>
  </conditionalFormatting>
  <conditionalFormatting sqref="U34:V34">
    <cfRule type="cellIs" dxfId="228" priority="262" operator="equal">
      <formula>"MEDIO"</formula>
    </cfRule>
  </conditionalFormatting>
  <conditionalFormatting sqref="U34:V34">
    <cfRule type="cellIs" dxfId="227" priority="274" operator="equal">
      <formula>#REF!</formula>
    </cfRule>
  </conditionalFormatting>
  <conditionalFormatting sqref="T34 AF34">
    <cfRule type="cellIs" dxfId="226" priority="255" operator="equal">
      <formula>0</formula>
    </cfRule>
  </conditionalFormatting>
  <conditionalFormatting sqref="U34">
    <cfRule type="colorScale" priority="275">
      <colorScale>
        <cfvo type="min"/>
        <cfvo type="percentile" val="50"/>
        <cfvo type="max"/>
        <color rgb="FFF8696B"/>
        <color rgb="FFFFEB84"/>
        <color rgb="FF63BE7B"/>
      </colorScale>
    </cfRule>
  </conditionalFormatting>
  <conditionalFormatting sqref="V34">
    <cfRule type="colorScale" priority="276">
      <colorScale>
        <cfvo type="min"/>
        <cfvo type="percentile" val="50"/>
        <cfvo type="max"/>
        <color rgb="FFF8696B"/>
        <color rgb="FFFFEB84"/>
        <color rgb="FF63BE7B"/>
      </colorScale>
    </cfRule>
  </conditionalFormatting>
  <conditionalFormatting sqref="U63:V64">
    <cfRule type="cellIs" dxfId="225" priority="234" operator="equal">
      <formula>FALSE</formula>
    </cfRule>
    <cfRule type="cellIs" dxfId="224" priority="235" operator="equal">
      <formula>"IMPORTANTE"</formula>
    </cfRule>
    <cfRule type="cellIs" dxfId="223" priority="236" operator="equal">
      <formula>"MODERADO"</formula>
    </cfRule>
    <cfRule type="cellIs" dxfId="222" priority="237" operator="equal">
      <formula>"TOLERABLE"</formula>
    </cfRule>
    <cfRule type="cellIs" dxfId="221" priority="238" operator="equal">
      <formula>"TRIVIAL"</formula>
    </cfRule>
    <cfRule type="cellIs" dxfId="220" priority="239" operator="equal">
      <formula>"T'Sede AVIANCA'!"</formula>
    </cfRule>
    <cfRule type="cellIs" dxfId="219" priority="246" operator="equal">
      <formula>"MEDIANAMENTE ACEPTABLE"</formula>
    </cfRule>
    <cfRule type="cellIs" dxfId="218" priority="247" operator="equal">
      <formula>"ACEPTABLE"</formula>
    </cfRule>
    <cfRule type="cellIs" dxfId="217" priority="248" operator="equal">
      <formula>"NO ACEPTABLE"</formula>
    </cfRule>
    <cfRule type="cellIs" dxfId="216" priority="249" stopIfTrue="1" operator="equal">
      <formula>"BAJO"</formula>
    </cfRule>
    <cfRule type="cellIs" dxfId="215" priority="250" stopIfTrue="1" operator="equal">
      <formula>"MEDIO"</formula>
    </cfRule>
    <cfRule type="cellIs" dxfId="214" priority="251" stopIfTrue="1" operator="equal">
      <formula>"ALTO"</formula>
    </cfRule>
  </conditionalFormatting>
  <conditionalFormatting sqref="U63:V64">
    <cfRule type="cellIs" dxfId="213" priority="244" operator="equal">
      <formula>"MEDIO"</formula>
    </cfRule>
    <cfRule type="cellIs" dxfId="212" priority="245" operator="equal">
      <formula>"MEDIO"</formula>
    </cfRule>
  </conditionalFormatting>
  <conditionalFormatting sqref="U63:V64">
    <cfRule type="cellIs" dxfId="211" priority="242" operator="equal">
      <formula>"ALTO"</formula>
    </cfRule>
    <cfRule type="cellIs" dxfId="210" priority="243" operator="equal">
      <formula>"MEDIO"</formula>
    </cfRule>
  </conditionalFormatting>
  <conditionalFormatting sqref="U63:V64">
    <cfRule type="cellIs" dxfId="209" priority="241" operator="equal">
      <formula>"BAJO"</formula>
    </cfRule>
  </conditionalFormatting>
  <conditionalFormatting sqref="U63:V64">
    <cfRule type="cellIs" dxfId="208" priority="240" operator="equal">
      <formula>"MEDIO"</formula>
    </cfRule>
  </conditionalFormatting>
  <conditionalFormatting sqref="U63:V64">
    <cfRule type="cellIs" dxfId="207" priority="252" operator="equal">
      <formula>#REF!</formula>
    </cfRule>
  </conditionalFormatting>
  <conditionalFormatting sqref="T63:T64">
    <cfRule type="cellIs" dxfId="206" priority="233" operator="equal">
      <formula>0</formula>
    </cfRule>
  </conditionalFormatting>
  <conditionalFormatting sqref="U65:V67">
    <cfRule type="cellIs" dxfId="205" priority="212" operator="equal">
      <formula>FALSE</formula>
    </cfRule>
    <cfRule type="cellIs" dxfId="204" priority="213" operator="equal">
      <formula>"IMPORTANTE"</formula>
    </cfRule>
    <cfRule type="cellIs" dxfId="203" priority="214" operator="equal">
      <formula>"MODERADO"</formula>
    </cfRule>
    <cfRule type="cellIs" dxfId="202" priority="215" operator="equal">
      <formula>"TOLERABLE"</formula>
    </cfRule>
    <cfRule type="cellIs" dxfId="201" priority="216" operator="equal">
      <formula>"TRIVIAL"</formula>
    </cfRule>
    <cfRule type="cellIs" dxfId="200" priority="217" operator="equal">
      <formula>"T'Sede AVIANCA'!"</formula>
    </cfRule>
    <cfRule type="cellIs" dxfId="199" priority="224" operator="equal">
      <formula>"MEDIANAMENTE ACEPTABLE"</formula>
    </cfRule>
    <cfRule type="cellIs" dxfId="198" priority="225" operator="equal">
      <formula>"ACEPTABLE"</formula>
    </cfRule>
    <cfRule type="cellIs" dxfId="197" priority="226" operator="equal">
      <formula>"NO ACEPTABLE"</formula>
    </cfRule>
    <cfRule type="cellIs" dxfId="196" priority="227" stopIfTrue="1" operator="equal">
      <formula>"BAJO"</formula>
    </cfRule>
    <cfRule type="cellIs" dxfId="195" priority="228" stopIfTrue="1" operator="equal">
      <formula>"MEDIO"</formula>
    </cfRule>
    <cfRule type="cellIs" dxfId="194" priority="229" stopIfTrue="1" operator="equal">
      <formula>"ALTO"</formula>
    </cfRule>
  </conditionalFormatting>
  <conditionalFormatting sqref="U65:V67">
    <cfRule type="cellIs" dxfId="193" priority="222" operator="equal">
      <formula>"MEDIO"</formula>
    </cfRule>
    <cfRule type="cellIs" dxfId="192" priority="223" operator="equal">
      <formula>"MEDIO"</formula>
    </cfRule>
  </conditionalFormatting>
  <conditionalFormatting sqref="U65:V67">
    <cfRule type="cellIs" dxfId="191" priority="220" operator="equal">
      <formula>"ALTO"</formula>
    </cfRule>
    <cfRule type="cellIs" dxfId="190" priority="221" operator="equal">
      <formula>"MEDIO"</formula>
    </cfRule>
  </conditionalFormatting>
  <conditionalFormatting sqref="U65:V67">
    <cfRule type="cellIs" dxfId="189" priority="219" operator="equal">
      <formula>"BAJO"</formula>
    </cfRule>
  </conditionalFormatting>
  <conditionalFormatting sqref="U65:V67">
    <cfRule type="cellIs" dxfId="188" priority="218" operator="equal">
      <formula>"MEDIO"</formula>
    </cfRule>
  </conditionalFormatting>
  <conditionalFormatting sqref="U65:V67">
    <cfRule type="cellIs" dxfId="187" priority="230" operator="equal">
      <formula>#REF!</formula>
    </cfRule>
  </conditionalFormatting>
  <conditionalFormatting sqref="T65:T67">
    <cfRule type="cellIs" dxfId="186" priority="211" operator="equal">
      <formula>0</formula>
    </cfRule>
  </conditionalFormatting>
  <conditionalFormatting sqref="U65:U67">
    <cfRule type="colorScale" priority="231">
      <colorScale>
        <cfvo type="min"/>
        <cfvo type="percentile" val="50"/>
        <cfvo type="max"/>
        <color rgb="FFF8696B"/>
        <color rgb="FFFFEB84"/>
        <color rgb="FF63BE7B"/>
      </colorScale>
    </cfRule>
  </conditionalFormatting>
  <conditionalFormatting sqref="V65:V67">
    <cfRule type="colorScale" priority="232">
      <colorScale>
        <cfvo type="min"/>
        <cfvo type="percentile" val="50"/>
        <cfvo type="max"/>
        <color rgb="FFF8696B"/>
        <color rgb="FFFFEB84"/>
        <color rgb="FF63BE7B"/>
      </colorScale>
    </cfRule>
  </conditionalFormatting>
  <conditionalFormatting sqref="U62:V62">
    <cfRule type="cellIs" dxfId="185" priority="190" operator="equal">
      <formula>FALSE</formula>
    </cfRule>
    <cfRule type="cellIs" dxfId="184" priority="191" operator="equal">
      <formula>"IMPORTANTE"</formula>
    </cfRule>
    <cfRule type="cellIs" dxfId="183" priority="192" operator="equal">
      <formula>"MODERADO"</formula>
    </cfRule>
    <cfRule type="cellIs" dxfId="182" priority="193" operator="equal">
      <formula>"TOLERABLE"</formula>
    </cfRule>
    <cfRule type="cellIs" dxfId="181" priority="194" operator="equal">
      <formula>"TRIVIAL"</formula>
    </cfRule>
    <cfRule type="cellIs" dxfId="180" priority="195" operator="equal">
      <formula>"T'Sede AVIANCA'!"</formula>
    </cfRule>
    <cfRule type="cellIs" dxfId="179" priority="202" operator="equal">
      <formula>"MEDIANAMENTE ACEPTABLE"</formula>
    </cfRule>
    <cfRule type="cellIs" dxfId="178" priority="203" operator="equal">
      <formula>"ACEPTABLE"</formula>
    </cfRule>
    <cfRule type="cellIs" dxfId="177" priority="204" operator="equal">
      <formula>"NO ACEPTABLE"</formula>
    </cfRule>
    <cfRule type="cellIs" dxfId="176" priority="205" stopIfTrue="1" operator="equal">
      <formula>"BAJO"</formula>
    </cfRule>
    <cfRule type="cellIs" dxfId="175" priority="206" stopIfTrue="1" operator="equal">
      <formula>"MEDIO"</formula>
    </cfRule>
    <cfRule type="cellIs" dxfId="174" priority="207" stopIfTrue="1" operator="equal">
      <formula>"ALTO"</formula>
    </cfRule>
  </conditionalFormatting>
  <conditionalFormatting sqref="U62:V62">
    <cfRule type="cellIs" dxfId="173" priority="200" operator="equal">
      <formula>"MEDIO"</formula>
    </cfRule>
    <cfRule type="cellIs" dxfId="172" priority="201" operator="equal">
      <formula>"MEDIO"</formula>
    </cfRule>
  </conditionalFormatting>
  <conditionalFormatting sqref="U62:V62">
    <cfRule type="cellIs" dxfId="171" priority="198" operator="equal">
      <formula>"ALTO"</formula>
    </cfRule>
    <cfRule type="cellIs" dxfId="170" priority="199" operator="equal">
      <formula>"MEDIO"</formula>
    </cfRule>
  </conditionalFormatting>
  <conditionalFormatting sqref="U62:V62">
    <cfRule type="cellIs" dxfId="169" priority="197" operator="equal">
      <formula>"BAJO"</formula>
    </cfRule>
  </conditionalFormatting>
  <conditionalFormatting sqref="U62:V62">
    <cfRule type="cellIs" dxfId="168" priority="196" operator="equal">
      <formula>"MEDIO"</formula>
    </cfRule>
  </conditionalFormatting>
  <conditionalFormatting sqref="U62:V62">
    <cfRule type="cellIs" dxfId="167" priority="208" operator="equal">
      <formula>#REF!</formula>
    </cfRule>
  </conditionalFormatting>
  <conditionalFormatting sqref="T62">
    <cfRule type="cellIs" dxfId="166" priority="189" operator="equal">
      <formula>0</formula>
    </cfRule>
  </conditionalFormatting>
  <conditionalFormatting sqref="U62">
    <cfRule type="colorScale" priority="209">
      <colorScale>
        <cfvo type="min"/>
        <cfvo type="percentile" val="50"/>
        <cfvo type="max"/>
        <color rgb="FFF8696B"/>
        <color rgb="FFFFEB84"/>
        <color rgb="FF63BE7B"/>
      </colorScale>
    </cfRule>
  </conditionalFormatting>
  <conditionalFormatting sqref="V62">
    <cfRule type="colorScale" priority="210">
      <colorScale>
        <cfvo type="min"/>
        <cfvo type="percentile" val="50"/>
        <cfvo type="max"/>
        <color rgb="FFF8696B"/>
        <color rgb="FFFFEB84"/>
        <color rgb="FF63BE7B"/>
      </colorScale>
    </cfRule>
  </conditionalFormatting>
  <conditionalFormatting sqref="U63:U64">
    <cfRule type="colorScale" priority="253">
      <colorScale>
        <cfvo type="min"/>
        <cfvo type="percentile" val="50"/>
        <cfvo type="max"/>
        <color rgb="FFF8696B"/>
        <color rgb="FFFFEB84"/>
        <color rgb="FF63BE7B"/>
      </colorScale>
    </cfRule>
  </conditionalFormatting>
  <conditionalFormatting sqref="V63:V64">
    <cfRule type="colorScale" priority="254">
      <colorScale>
        <cfvo type="min"/>
        <cfvo type="percentile" val="50"/>
        <cfvo type="max"/>
        <color rgb="FFF8696B"/>
        <color rgb="FFFFEB84"/>
        <color rgb="FF63BE7B"/>
      </colorScale>
    </cfRule>
  </conditionalFormatting>
  <conditionalFormatting sqref="G69">
    <cfRule type="cellIs" dxfId="165" priority="188" operator="equal">
      <formula>FALSE</formula>
    </cfRule>
  </conditionalFormatting>
  <conditionalFormatting sqref="AG69:AH69 U69:V69">
    <cfRule type="cellIs" dxfId="164" priority="166" operator="equal">
      <formula>FALSE</formula>
    </cfRule>
    <cfRule type="cellIs" dxfId="163" priority="167" operator="equal">
      <formula>"IMPORTANTE"</formula>
    </cfRule>
    <cfRule type="cellIs" dxfId="162" priority="168" operator="equal">
      <formula>"MODERADO"</formula>
    </cfRule>
    <cfRule type="cellIs" dxfId="161" priority="169" operator="equal">
      <formula>"TOLERABLE"</formula>
    </cfRule>
    <cfRule type="cellIs" dxfId="160" priority="170" operator="equal">
      <formula>"TRIVIAL"</formula>
    </cfRule>
    <cfRule type="cellIs" dxfId="159" priority="171" operator="equal">
      <formula>"T'Sede AVIANCA'!"</formula>
    </cfRule>
    <cfRule type="cellIs" dxfId="158" priority="178" operator="equal">
      <formula>"MEDIANAMENTE ACEPTABLE"</formula>
    </cfRule>
    <cfRule type="cellIs" dxfId="157" priority="179" operator="equal">
      <formula>"ACEPTABLE"</formula>
    </cfRule>
    <cfRule type="cellIs" dxfId="156" priority="180" operator="equal">
      <formula>"NO ACEPTABLE"</formula>
    </cfRule>
    <cfRule type="cellIs" dxfId="155" priority="181" stopIfTrue="1" operator="equal">
      <formula>"BAJO"</formula>
    </cfRule>
    <cfRule type="cellIs" dxfId="154" priority="182" stopIfTrue="1" operator="equal">
      <formula>"MEDIO"</formula>
    </cfRule>
    <cfRule type="cellIs" dxfId="153" priority="183" stopIfTrue="1" operator="equal">
      <formula>"ALTO"</formula>
    </cfRule>
  </conditionalFormatting>
  <conditionalFormatting sqref="AG69:AH69 U69:V69">
    <cfRule type="cellIs" dxfId="152" priority="176" operator="equal">
      <formula>"MEDIO"</formula>
    </cfRule>
    <cfRule type="cellIs" dxfId="151" priority="177" operator="equal">
      <formula>"MEDIO"</formula>
    </cfRule>
  </conditionalFormatting>
  <conditionalFormatting sqref="AG69:AH69 U69:V69">
    <cfRule type="cellIs" dxfId="150" priority="174" operator="equal">
      <formula>"ALTO"</formula>
    </cfRule>
    <cfRule type="cellIs" dxfId="149" priority="175" operator="equal">
      <formula>"MEDIO"</formula>
    </cfRule>
  </conditionalFormatting>
  <conditionalFormatting sqref="AG69:AH69 U69:V69">
    <cfRule type="cellIs" dxfId="148" priority="173" operator="equal">
      <formula>"BAJO"</formula>
    </cfRule>
  </conditionalFormatting>
  <conditionalFormatting sqref="AG69:AH69 U69:V69">
    <cfRule type="cellIs" dxfId="147" priority="172" operator="equal">
      <formula>"MEDIO"</formula>
    </cfRule>
  </conditionalFormatting>
  <conditionalFormatting sqref="AG69:AH69 U69:V69">
    <cfRule type="cellIs" dxfId="146" priority="184" operator="equal">
      <formula>#REF!</formula>
    </cfRule>
  </conditionalFormatting>
  <conditionalFormatting sqref="AF69 T69">
    <cfRule type="cellIs" dxfId="145" priority="165" operator="equal">
      <formula>0</formula>
    </cfRule>
  </conditionalFormatting>
  <conditionalFormatting sqref="U69">
    <cfRule type="colorScale" priority="185">
      <colorScale>
        <cfvo type="min"/>
        <cfvo type="percentile" val="50"/>
        <cfvo type="max"/>
        <color rgb="FFF8696B"/>
        <color rgb="FFFFEB84"/>
        <color rgb="FF63BE7B"/>
      </colorScale>
    </cfRule>
  </conditionalFormatting>
  <conditionalFormatting sqref="AG69:AH69">
    <cfRule type="colorScale" priority="186">
      <colorScale>
        <cfvo type="min"/>
        <cfvo type="percentile" val="50"/>
        <cfvo type="max"/>
        <color rgb="FFF8696B"/>
        <color rgb="FFFFEB84"/>
        <color rgb="FF63BE7B"/>
      </colorScale>
    </cfRule>
  </conditionalFormatting>
  <conditionalFormatting sqref="V69">
    <cfRule type="colorScale" priority="187">
      <colorScale>
        <cfvo type="min"/>
        <cfvo type="percentile" val="50"/>
        <cfvo type="max"/>
        <color rgb="FFF8696B"/>
        <color rgb="FFFFEB84"/>
        <color rgb="FF63BE7B"/>
      </colorScale>
    </cfRule>
  </conditionalFormatting>
  <conditionalFormatting sqref="G70">
    <cfRule type="cellIs" dxfId="144" priority="164" operator="equal">
      <formula>FALSE</formula>
    </cfRule>
  </conditionalFormatting>
  <conditionalFormatting sqref="AG70:AH70 U70:V70">
    <cfRule type="cellIs" dxfId="143" priority="142" operator="equal">
      <formula>FALSE</formula>
    </cfRule>
    <cfRule type="cellIs" dxfId="142" priority="143" operator="equal">
      <formula>"IMPORTANTE"</formula>
    </cfRule>
    <cfRule type="cellIs" dxfId="141" priority="144" operator="equal">
      <formula>"MODERADO"</formula>
    </cfRule>
    <cfRule type="cellIs" dxfId="140" priority="145" operator="equal">
      <formula>"TOLERABLE"</formula>
    </cfRule>
    <cfRule type="cellIs" dxfId="139" priority="146" operator="equal">
      <formula>"TRIVIAL"</formula>
    </cfRule>
    <cfRule type="cellIs" dxfId="138" priority="147" operator="equal">
      <formula>"T'Sede AVIANCA'!"</formula>
    </cfRule>
    <cfRule type="cellIs" dxfId="137" priority="154" operator="equal">
      <formula>"MEDIANAMENTE ACEPTABLE"</formula>
    </cfRule>
    <cfRule type="cellIs" dxfId="136" priority="155" operator="equal">
      <formula>"ACEPTABLE"</formula>
    </cfRule>
    <cfRule type="cellIs" dxfId="135" priority="156" operator="equal">
      <formula>"NO ACEPTABLE"</formula>
    </cfRule>
    <cfRule type="cellIs" dxfId="134" priority="157" stopIfTrue="1" operator="equal">
      <formula>"BAJO"</formula>
    </cfRule>
    <cfRule type="cellIs" dxfId="133" priority="158" stopIfTrue="1" operator="equal">
      <formula>"MEDIO"</formula>
    </cfRule>
    <cfRule type="cellIs" dxfId="132" priority="159" stopIfTrue="1" operator="equal">
      <formula>"ALTO"</formula>
    </cfRule>
  </conditionalFormatting>
  <conditionalFormatting sqref="AG70:AH70 U70:V70">
    <cfRule type="cellIs" dxfId="131" priority="152" operator="equal">
      <formula>"MEDIO"</formula>
    </cfRule>
    <cfRule type="cellIs" dxfId="130" priority="153" operator="equal">
      <formula>"MEDIO"</formula>
    </cfRule>
  </conditionalFormatting>
  <conditionalFormatting sqref="AG70:AH70 U70:V70">
    <cfRule type="cellIs" dxfId="129" priority="150" operator="equal">
      <formula>"ALTO"</formula>
    </cfRule>
    <cfRule type="cellIs" dxfId="128" priority="151" operator="equal">
      <formula>"MEDIO"</formula>
    </cfRule>
  </conditionalFormatting>
  <conditionalFormatting sqref="AG70:AH70 U70:V70">
    <cfRule type="cellIs" dxfId="127" priority="149" operator="equal">
      <formula>"BAJO"</formula>
    </cfRule>
  </conditionalFormatting>
  <conditionalFormatting sqref="AG70:AH70 U70:V70">
    <cfRule type="cellIs" dxfId="126" priority="148" operator="equal">
      <formula>"MEDIO"</formula>
    </cfRule>
  </conditionalFormatting>
  <conditionalFormatting sqref="AG70:AH70 U70:V70">
    <cfRule type="cellIs" dxfId="125" priority="160" operator="equal">
      <formula>#REF!</formula>
    </cfRule>
  </conditionalFormatting>
  <conditionalFormatting sqref="AF70 T70">
    <cfRule type="cellIs" dxfId="124" priority="141" operator="equal">
      <formula>0</formula>
    </cfRule>
  </conditionalFormatting>
  <conditionalFormatting sqref="U70">
    <cfRule type="colorScale" priority="161">
      <colorScale>
        <cfvo type="min"/>
        <cfvo type="percentile" val="50"/>
        <cfvo type="max"/>
        <color rgb="FFF8696B"/>
        <color rgb="FFFFEB84"/>
        <color rgb="FF63BE7B"/>
      </colorScale>
    </cfRule>
  </conditionalFormatting>
  <conditionalFormatting sqref="AG70:AH70">
    <cfRule type="colorScale" priority="162">
      <colorScale>
        <cfvo type="min"/>
        <cfvo type="percentile" val="50"/>
        <cfvo type="max"/>
        <color rgb="FFF8696B"/>
        <color rgb="FFFFEB84"/>
        <color rgb="FF63BE7B"/>
      </colorScale>
    </cfRule>
  </conditionalFormatting>
  <conditionalFormatting sqref="V70">
    <cfRule type="colorScale" priority="163">
      <colorScale>
        <cfvo type="min"/>
        <cfvo type="percentile" val="50"/>
        <cfvo type="max"/>
        <color rgb="FFF8696B"/>
        <color rgb="FFFFEB84"/>
        <color rgb="FF63BE7B"/>
      </colorScale>
    </cfRule>
  </conditionalFormatting>
  <conditionalFormatting sqref="G71">
    <cfRule type="cellIs" dxfId="123" priority="117" operator="equal">
      <formula>FALSE</formula>
    </cfRule>
  </conditionalFormatting>
  <conditionalFormatting sqref="AG71:AH71 U71:V71">
    <cfRule type="cellIs" dxfId="122" priority="119" operator="equal">
      <formula>FALSE</formula>
    </cfRule>
    <cfRule type="cellIs" dxfId="121" priority="120" operator="equal">
      <formula>"IMPORTANTE"</formula>
    </cfRule>
    <cfRule type="cellIs" dxfId="120" priority="121" operator="equal">
      <formula>"MODERADO"</formula>
    </cfRule>
    <cfRule type="cellIs" dxfId="119" priority="122" operator="equal">
      <formula>"TOLERABLE"</formula>
    </cfRule>
    <cfRule type="cellIs" dxfId="118" priority="123" operator="equal">
      <formula>"TRIVIAL"</formula>
    </cfRule>
    <cfRule type="cellIs" dxfId="117" priority="124" operator="equal">
      <formula>"T'Sede AVIANCA'!"</formula>
    </cfRule>
    <cfRule type="cellIs" dxfId="116" priority="131" operator="equal">
      <formula>"MEDIANAMENTE ACEPTABLE"</formula>
    </cfRule>
    <cfRule type="cellIs" dxfId="115" priority="132" operator="equal">
      <formula>"ACEPTABLE"</formula>
    </cfRule>
    <cfRule type="cellIs" dxfId="114" priority="133" operator="equal">
      <formula>"NO ACEPTABLE"</formula>
    </cfRule>
    <cfRule type="cellIs" dxfId="113" priority="134" stopIfTrue="1" operator="equal">
      <formula>"BAJO"</formula>
    </cfRule>
    <cfRule type="cellIs" dxfId="112" priority="135" stopIfTrue="1" operator="equal">
      <formula>"MEDIO"</formula>
    </cfRule>
    <cfRule type="cellIs" dxfId="111" priority="136" stopIfTrue="1" operator="equal">
      <formula>"ALTO"</formula>
    </cfRule>
  </conditionalFormatting>
  <conditionalFormatting sqref="AG71:AH71 U71:V71">
    <cfRule type="cellIs" dxfId="110" priority="129" operator="equal">
      <formula>"MEDIO"</formula>
    </cfRule>
    <cfRule type="cellIs" dxfId="109" priority="130" operator="equal">
      <formula>"MEDIO"</formula>
    </cfRule>
  </conditionalFormatting>
  <conditionalFormatting sqref="AG71:AH71 U71:V71">
    <cfRule type="cellIs" dxfId="108" priority="127" operator="equal">
      <formula>"ALTO"</formula>
    </cfRule>
    <cfRule type="cellIs" dxfId="107" priority="128" operator="equal">
      <formula>"MEDIO"</formula>
    </cfRule>
  </conditionalFormatting>
  <conditionalFormatting sqref="AG71:AH71 U71:V71">
    <cfRule type="cellIs" dxfId="106" priority="126" operator="equal">
      <formula>"BAJO"</formula>
    </cfRule>
  </conditionalFormatting>
  <conditionalFormatting sqref="AG71:AH71 U71:V71">
    <cfRule type="cellIs" dxfId="105" priority="125" operator="equal">
      <formula>"MEDIO"</formula>
    </cfRule>
  </conditionalFormatting>
  <conditionalFormatting sqref="AG71:AH71 U71:V71">
    <cfRule type="cellIs" dxfId="104" priority="137" operator="equal">
      <formula>#REF!</formula>
    </cfRule>
  </conditionalFormatting>
  <conditionalFormatting sqref="T71 AF71">
    <cfRule type="cellIs" dxfId="103" priority="118" operator="equal">
      <formula>0</formula>
    </cfRule>
  </conditionalFormatting>
  <conditionalFormatting sqref="U71">
    <cfRule type="colorScale" priority="138">
      <colorScale>
        <cfvo type="min"/>
        <cfvo type="percentile" val="50"/>
        <cfvo type="max"/>
        <color rgb="FFF8696B"/>
        <color rgb="FFFFEB84"/>
        <color rgb="FF63BE7B"/>
      </colorScale>
    </cfRule>
  </conditionalFormatting>
  <conditionalFormatting sqref="AG71:AH71">
    <cfRule type="colorScale" priority="139">
      <colorScale>
        <cfvo type="min"/>
        <cfvo type="percentile" val="50"/>
        <cfvo type="max"/>
        <color rgb="FFF8696B"/>
        <color rgb="FFFFEB84"/>
        <color rgb="FF63BE7B"/>
      </colorScale>
    </cfRule>
  </conditionalFormatting>
  <conditionalFormatting sqref="V71">
    <cfRule type="colorScale" priority="140">
      <colorScale>
        <cfvo type="min"/>
        <cfvo type="percentile" val="50"/>
        <cfvo type="max"/>
        <color rgb="FFF8696B"/>
        <color rgb="FFFFEB84"/>
        <color rgb="FF63BE7B"/>
      </colorScale>
    </cfRule>
  </conditionalFormatting>
  <conditionalFormatting sqref="G72">
    <cfRule type="cellIs" dxfId="102" priority="113" operator="equal">
      <formula>FALSE</formula>
    </cfRule>
  </conditionalFormatting>
  <conditionalFormatting sqref="AG72:AH72 U72:V72">
    <cfRule type="cellIs" dxfId="101" priority="94" operator="equal">
      <formula>FALSE</formula>
    </cfRule>
    <cfRule type="cellIs" dxfId="100" priority="95" operator="equal">
      <formula>"IMPORTANTE"</formula>
    </cfRule>
    <cfRule type="cellIs" dxfId="99" priority="96" operator="equal">
      <formula>"MODERADO"</formula>
    </cfRule>
    <cfRule type="cellIs" dxfId="98" priority="97" operator="equal">
      <formula>"TOLERABLE"</formula>
    </cfRule>
    <cfRule type="cellIs" dxfId="97" priority="98" operator="equal">
      <formula>"TRIVIAL"</formula>
    </cfRule>
    <cfRule type="cellIs" dxfId="96" priority="99" operator="equal">
      <formula>"T'Sede AVIANCA'!"</formula>
    </cfRule>
    <cfRule type="cellIs" dxfId="95" priority="106" operator="equal">
      <formula>"MEDIANAMENTE ACEPTABLE"</formula>
    </cfRule>
    <cfRule type="cellIs" dxfId="94" priority="107" operator="equal">
      <formula>"ACEPTABLE"</formula>
    </cfRule>
    <cfRule type="cellIs" dxfId="93" priority="108" operator="equal">
      <formula>"NO ACEPTABLE"</formula>
    </cfRule>
    <cfRule type="cellIs" dxfId="92" priority="109" stopIfTrue="1" operator="equal">
      <formula>"BAJO"</formula>
    </cfRule>
    <cfRule type="cellIs" dxfId="91" priority="110" stopIfTrue="1" operator="equal">
      <formula>"MEDIO"</formula>
    </cfRule>
    <cfRule type="cellIs" dxfId="90" priority="111" stopIfTrue="1" operator="equal">
      <formula>"ALTO"</formula>
    </cfRule>
  </conditionalFormatting>
  <conditionalFormatting sqref="AG72:AH72 U72:V72">
    <cfRule type="cellIs" dxfId="89" priority="104" operator="equal">
      <formula>"MEDIO"</formula>
    </cfRule>
    <cfRule type="cellIs" dxfId="88" priority="105" operator="equal">
      <formula>"MEDIO"</formula>
    </cfRule>
  </conditionalFormatting>
  <conditionalFormatting sqref="AG72:AH72 U72:V72">
    <cfRule type="cellIs" dxfId="87" priority="102" operator="equal">
      <formula>"ALTO"</formula>
    </cfRule>
    <cfRule type="cellIs" dxfId="86" priority="103" operator="equal">
      <formula>"MEDIO"</formula>
    </cfRule>
  </conditionalFormatting>
  <conditionalFormatting sqref="AG72:AH72 U72:V72">
    <cfRule type="cellIs" dxfId="85" priority="101" operator="equal">
      <formula>"BAJO"</formula>
    </cfRule>
  </conditionalFormatting>
  <conditionalFormatting sqref="AG72:AH72 U72:V72">
    <cfRule type="cellIs" dxfId="84" priority="100" operator="equal">
      <formula>"MEDIO"</formula>
    </cfRule>
  </conditionalFormatting>
  <conditionalFormatting sqref="AG72:AH72 U72:V72">
    <cfRule type="cellIs" dxfId="83" priority="112" operator="equal">
      <formula>#REF!</formula>
    </cfRule>
  </conditionalFormatting>
  <conditionalFormatting sqref="AF72 T72">
    <cfRule type="cellIs" dxfId="82" priority="93" operator="equal">
      <formula>0</formula>
    </cfRule>
  </conditionalFormatting>
  <conditionalFormatting sqref="U72">
    <cfRule type="colorScale" priority="114">
      <colorScale>
        <cfvo type="min"/>
        <cfvo type="percentile" val="50"/>
        <cfvo type="max"/>
        <color rgb="FFF8696B"/>
        <color rgb="FFFFEB84"/>
        <color rgb="FF63BE7B"/>
      </colorScale>
    </cfRule>
  </conditionalFormatting>
  <conditionalFormatting sqref="AG72:AH72">
    <cfRule type="colorScale" priority="115">
      <colorScale>
        <cfvo type="min"/>
        <cfvo type="percentile" val="50"/>
        <cfvo type="max"/>
        <color rgb="FFF8696B"/>
        <color rgb="FFFFEB84"/>
        <color rgb="FF63BE7B"/>
      </colorScale>
    </cfRule>
  </conditionalFormatting>
  <conditionalFormatting sqref="V72">
    <cfRule type="colorScale" priority="116">
      <colorScale>
        <cfvo type="min"/>
        <cfvo type="percentile" val="50"/>
        <cfvo type="max"/>
        <color rgb="FFF8696B"/>
        <color rgb="FFFFEB84"/>
        <color rgb="FF63BE7B"/>
      </colorScale>
    </cfRule>
  </conditionalFormatting>
  <conditionalFormatting sqref="U74:V74 AG74:AH74">
    <cfRule type="cellIs" dxfId="81" priority="71" operator="equal">
      <formula>FALSE</formula>
    </cfRule>
    <cfRule type="cellIs" dxfId="80" priority="72" operator="equal">
      <formula>"IMPORTANTE"</formula>
    </cfRule>
    <cfRule type="cellIs" dxfId="79" priority="73" operator="equal">
      <formula>"MODERADO"</formula>
    </cfRule>
    <cfRule type="cellIs" dxfId="78" priority="74" operator="equal">
      <formula>"TOLERABLE"</formula>
    </cfRule>
    <cfRule type="cellIs" dxfId="77" priority="75" operator="equal">
      <formula>"TRIVIAL"</formula>
    </cfRule>
    <cfRule type="cellIs" dxfId="76" priority="76" operator="equal">
      <formula>"T'Sede AVIANCA'!"</formula>
    </cfRule>
    <cfRule type="cellIs" dxfId="75" priority="83" operator="equal">
      <formula>"MEDIANAMENTE ACEPTABLE"</formula>
    </cfRule>
    <cfRule type="cellIs" dxfId="74" priority="84" operator="equal">
      <formula>"ACEPTABLE"</formula>
    </cfRule>
    <cfRule type="cellIs" dxfId="73" priority="85" operator="equal">
      <formula>"NO ACEPTABLE"</formula>
    </cfRule>
    <cfRule type="cellIs" dxfId="72" priority="86" stopIfTrue="1" operator="equal">
      <formula>"BAJO"</formula>
    </cfRule>
    <cfRule type="cellIs" dxfId="71" priority="87" stopIfTrue="1" operator="equal">
      <formula>"MEDIO"</formula>
    </cfRule>
    <cfRule type="cellIs" dxfId="70" priority="88" stopIfTrue="1" operator="equal">
      <formula>"ALTO"</formula>
    </cfRule>
  </conditionalFormatting>
  <conditionalFormatting sqref="U74:V74 AG74:AH74">
    <cfRule type="cellIs" dxfId="69" priority="81" operator="equal">
      <formula>"MEDIO"</formula>
    </cfRule>
    <cfRule type="cellIs" dxfId="68" priority="82" operator="equal">
      <formula>"MEDIO"</formula>
    </cfRule>
  </conditionalFormatting>
  <conditionalFormatting sqref="U74:V74 AG74:AH74">
    <cfRule type="cellIs" dxfId="67" priority="79" operator="equal">
      <formula>"ALTO"</formula>
    </cfRule>
    <cfRule type="cellIs" dxfId="66" priority="80" operator="equal">
      <formula>"MEDIO"</formula>
    </cfRule>
  </conditionalFormatting>
  <conditionalFormatting sqref="U74:V74 AG74:AH74">
    <cfRule type="cellIs" dxfId="65" priority="78" operator="equal">
      <formula>"BAJO"</formula>
    </cfRule>
  </conditionalFormatting>
  <conditionalFormatting sqref="U74:V74 AG74:AH74">
    <cfRule type="cellIs" dxfId="64" priority="77" operator="equal">
      <formula>"MEDIO"</formula>
    </cfRule>
  </conditionalFormatting>
  <conditionalFormatting sqref="U74:V74 AG74:AH74">
    <cfRule type="cellIs" dxfId="63" priority="89" operator="equal">
      <formula>#REF!</formula>
    </cfRule>
  </conditionalFormatting>
  <conditionalFormatting sqref="T74 AF74">
    <cfRule type="cellIs" dxfId="62" priority="70" operator="equal">
      <formula>0</formula>
    </cfRule>
  </conditionalFormatting>
  <conditionalFormatting sqref="G74">
    <cfRule type="cellIs" dxfId="61" priority="69" operator="equal">
      <formula>FALSE</formula>
    </cfRule>
  </conditionalFormatting>
  <conditionalFormatting sqref="U74">
    <cfRule type="colorScale" priority="90">
      <colorScale>
        <cfvo type="min"/>
        <cfvo type="percentile" val="50"/>
        <cfvo type="max"/>
        <color rgb="FFF8696B"/>
        <color rgb="FFFFEB84"/>
        <color rgb="FF63BE7B"/>
      </colorScale>
    </cfRule>
  </conditionalFormatting>
  <conditionalFormatting sqref="AG74:AH74">
    <cfRule type="colorScale" priority="91">
      <colorScale>
        <cfvo type="min"/>
        <cfvo type="percentile" val="50"/>
        <cfvo type="max"/>
        <color rgb="FFF8696B"/>
        <color rgb="FFFFEB84"/>
        <color rgb="FF63BE7B"/>
      </colorScale>
    </cfRule>
  </conditionalFormatting>
  <conditionalFormatting sqref="V74">
    <cfRule type="colorScale" priority="92">
      <colorScale>
        <cfvo type="min"/>
        <cfvo type="percentile" val="50"/>
        <cfvo type="max"/>
        <color rgb="FFF8696B"/>
        <color rgb="FFFFEB84"/>
        <color rgb="FF63BE7B"/>
      </colorScale>
    </cfRule>
  </conditionalFormatting>
  <conditionalFormatting sqref="U75:V75">
    <cfRule type="cellIs" dxfId="60" priority="48" operator="equal">
      <formula>FALSE</formula>
    </cfRule>
    <cfRule type="cellIs" dxfId="59" priority="49" operator="equal">
      <formula>"IMPORTANTE"</formula>
    </cfRule>
    <cfRule type="cellIs" dxfId="58" priority="50" operator="equal">
      <formula>"MODERADO"</formula>
    </cfRule>
    <cfRule type="cellIs" dxfId="57" priority="51" operator="equal">
      <formula>"TOLERABLE"</formula>
    </cfRule>
    <cfRule type="cellIs" dxfId="56" priority="52" operator="equal">
      <formula>"TRIVIAL"</formula>
    </cfRule>
    <cfRule type="cellIs" dxfId="55" priority="53" operator="equal">
      <formula>"T'Sede AVIANCA'!"</formula>
    </cfRule>
    <cfRule type="cellIs" dxfId="54" priority="60" operator="equal">
      <formula>"MEDIANAMENTE ACEPTABLE"</formula>
    </cfRule>
    <cfRule type="cellIs" dxfId="53" priority="61" operator="equal">
      <formula>"ACEPTABLE"</formula>
    </cfRule>
    <cfRule type="cellIs" dxfId="52" priority="62" operator="equal">
      <formula>"NO ACEPTABLE"</formula>
    </cfRule>
    <cfRule type="cellIs" dxfId="51" priority="63" stopIfTrue="1" operator="equal">
      <formula>"BAJO"</formula>
    </cfRule>
    <cfRule type="cellIs" dxfId="50" priority="64" stopIfTrue="1" operator="equal">
      <formula>"MEDIO"</formula>
    </cfRule>
    <cfRule type="cellIs" dxfId="49" priority="65" stopIfTrue="1" operator="equal">
      <formula>"ALTO"</formula>
    </cfRule>
  </conditionalFormatting>
  <conditionalFormatting sqref="U75:V75">
    <cfRule type="cellIs" dxfId="48" priority="58" operator="equal">
      <formula>"MEDIO"</formula>
    </cfRule>
    <cfRule type="cellIs" dxfId="47" priority="59" operator="equal">
      <formula>"MEDIO"</formula>
    </cfRule>
  </conditionalFormatting>
  <conditionalFormatting sqref="U75:V75">
    <cfRule type="cellIs" dxfId="46" priority="56" operator="equal">
      <formula>"ALTO"</formula>
    </cfRule>
    <cfRule type="cellIs" dxfId="45" priority="57" operator="equal">
      <formula>"MEDIO"</formula>
    </cfRule>
  </conditionalFormatting>
  <conditionalFormatting sqref="U75:V75">
    <cfRule type="cellIs" dxfId="44" priority="55" operator="equal">
      <formula>"BAJO"</formula>
    </cfRule>
  </conditionalFormatting>
  <conditionalFormatting sqref="U75:V75">
    <cfRule type="cellIs" dxfId="43" priority="54" operator="equal">
      <formula>"MEDIO"</formula>
    </cfRule>
  </conditionalFormatting>
  <conditionalFormatting sqref="U75:V75">
    <cfRule type="cellIs" dxfId="42" priority="66" operator="equal">
      <formula>#REF!</formula>
    </cfRule>
  </conditionalFormatting>
  <conditionalFormatting sqref="T75">
    <cfRule type="cellIs" dxfId="41" priority="47" operator="equal">
      <formula>0</formula>
    </cfRule>
  </conditionalFormatting>
  <conditionalFormatting sqref="U75">
    <cfRule type="colorScale" priority="67">
      <colorScale>
        <cfvo type="min"/>
        <cfvo type="percentile" val="50"/>
        <cfvo type="max"/>
        <color rgb="FFF8696B"/>
        <color rgb="FFFFEB84"/>
        <color rgb="FF63BE7B"/>
      </colorScale>
    </cfRule>
  </conditionalFormatting>
  <conditionalFormatting sqref="V75">
    <cfRule type="colorScale" priority="68">
      <colorScale>
        <cfvo type="min"/>
        <cfvo type="percentile" val="50"/>
        <cfvo type="max"/>
        <color rgb="FFF8696B"/>
        <color rgb="FFFFEB84"/>
        <color rgb="FF63BE7B"/>
      </colorScale>
    </cfRule>
  </conditionalFormatting>
  <conditionalFormatting sqref="U77:V77">
    <cfRule type="cellIs" dxfId="40" priority="26" operator="equal">
      <formula>FALSE</formula>
    </cfRule>
    <cfRule type="cellIs" dxfId="39" priority="27" operator="equal">
      <formula>"IMPORTANTE"</formula>
    </cfRule>
    <cfRule type="cellIs" dxfId="38" priority="28" operator="equal">
      <formula>"MODERADO"</formula>
    </cfRule>
    <cfRule type="cellIs" dxfId="37" priority="29" operator="equal">
      <formula>"TOLERABLE"</formula>
    </cfRule>
    <cfRule type="cellIs" dxfId="36" priority="30" operator="equal">
      <formula>"TRIVIAL"</formula>
    </cfRule>
    <cfRule type="cellIs" dxfId="35" priority="31" operator="equal">
      <formula>"T'Sede AVIANCA'!"</formula>
    </cfRule>
    <cfRule type="cellIs" dxfId="34" priority="38" operator="equal">
      <formula>"MEDIANAMENTE ACEPTABLE"</formula>
    </cfRule>
    <cfRule type="cellIs" dxfId="33" priority="39" operator="equal">
      <formula>"ACEPTABLE"</formula>
    </cfRule>
    <cfRule type="cellIs" dxfId="32" priority="40" operator="equal">
      <formula>"NO ACEPTABLE"</formula>
    </cfRule>
    <cfRule type="cellIs" dxfId="31" priority="41" stopIfTrue="1" operator="equal">
      <formula>"BAJO"</formula>
    </cfRule>
    <cfRule type="cellIs" dxfId="30" priority="42" stopIfTrue="1" operator="equal">
      <formula>"MEDIO"</formula>
    </cfRule>
    <cfRule type="cellIs" dxfId="29" priority="43" stopIfTrue="1" operator="equal">
      <formula>"ALTO"</formula>
    </cfRule>
  </conditionalFormatting>
  <conditionalFormatting sqref="U77:V77">
    <cfRule type="cellIs" dxfId="28" priority="36" operator="equal">
      <formula>"MEDIO"</formula>
    </cfRule>
    <cfRule type="cellIs" dxfId="27" priority="37" operator="equal">
      <formula>"MEDIO"</formula>
    </cfRule>
  </conditionalFormatting>
  <conditionalFormatting sqref="U77:V77">
    <cfRule type="cellIs" dxfId="26" priority="34" operator="equal">
      <formula>"ALTO"</formula>
    </cfRule>
    <cfRule type="cellIs" dxfId="25" priority="35" operator="equal">
      <formula>"MEDIO"</formula>
    </cfRule>
  </conditionalFormatting>
  <conditionalFormatting sqref="U77:V77">
    <cfRule type="cellIs" dxfId="24" priority="33" operator="equal">
      <formula>"BAJO"</formula>
    </cfRule>
  </conditionalFormatting>
  <conditionalFormatting sqref="U77:V77">
    <cfRule type="cellIs" dxfId="23" priority="32" operator="equal">
      <formula>"MEDIO"</formula>
    </cfRule>
  </conditionalFormatting>
  <conditionalFormatting sqref="U77:V77">
    <cfRule type="cellIs" dxfId="22" priority="44" operator="equal">
      <formula>#REF!</formula>
    </cfRule>
  </conditionalFormatting>
  <conditionalFormatting sqref="T77">
    <cfRule type="cellIs" dxfId="21" priority="25" operator="equal">
      <formula>0</formula>
    </cfRule>
  </conditionalFormatting>
  <conditionalFormatting sqref="U77">
    <cfRule type="colorScale" priority="45">
      <colorScale>
        <cfvo type="min"/>
        <cfvo type="percentile" val="50"/>
        <cfvo type="max"/>
        <color rgb="FFF8696B"/>
        <color rgb="FFFFEB84"/>
        <color rgb="FF63BE7B"/>
      </colorScale>
    </cfRule>
  </conditionalFormatting>
  <conditionalFormatting sqref="V77">
    <cfRule type="colorScale" priority="46">
      <colorScale>
        <cfvo type="min"/>
        <cfvo type="percentile" val="50"/>
        <cfvo type="max"/>
        <color rgb="FFF8696B"/>
        <color rgb="FFFFEB84"/>
        <color rgb="FF63BE7B"/>
      </colorScale>
    </cfRule>
  </conditionalFormatting>
  <conditionalFormatting sqref="U46:V46 AG46:AH46">
    <cfRule type="cellIs" dxfId="20" priority="3" operator="equal">
      <formula>FALSE</formula>
    </cfRule>
    <cfRule type="cellIs" dxfId="19" priority="4" operator="equal">
      <formula>"IMPORTANTE"</formula>
    </cfRule>
    <cfRule type="cellIs" dxfId="18" priority="5" operator="equal">
      <formula>"MODERADO"</formula>
    </cfRule>
    <cfRule type="cellIs" dxfId="17" priority="6" operator="equal">
      <formula>"TOLERABLE"</formula>
    </cfRule>
    <cfRule type="cellIs" dxfId="16" priority="7" operator="equal">
      <formula>"TRIVIAL"</formula>
    </cfRule>
    <cfRule type="cellIs" dxfId="15" priority="8" operator="equal">
      <formula>"T'Sede AVIANCA'!"</formula>
    </cfRule>
    <cfRule type="cellIs" dxfId="14" priority="15" operator="equal">
      <formula>"MEDIANAMENTE ACEPTABLE"</formula>
    </cfRule>
    <cfRule type="cellIs" dxfId="13" priority="16" operator="equal">
      <formula>"ACEPTABLE"</formula>
    </cfRule>
    <cfRule type="cellIs" dxfId="12" priority="17" operator="equal">
      <formula>"NO ACEPTABLE"</formula>
    </cfRule>
    <cfRule type="cellIs" dxfId="11" priority="18" stopIfTrue="1" operator="equal">
      <formula>"BAJO"</formula>
    </cfRule>
    <cfRule type="cellIs" dxfId="10" priority="19" stopIfTrue="1" operator="equal">
      <formula>"MEDIO"</formula>
    </cfRule>
    <cfRule type="cellIs" dxfId="9" priority="20" stopIfTrue="1" operator="equal">
      <formula>"ALTO"</formula>
    </cfRule>
  </conditionalFormatting>
  <conditionalFormatting sqref="U46:V46 AG46:AH46">
    <cfRule type="cellIs" dxfId="8" priority="13" operator="equal">
      <formula>"MEDIO"</formula>
    </cfRule>
    <cfRule type="cellIs" dxfId="7" priority="14" operator="equal">
      <formula>"MEDIO"</formula>
    </cfRule>
  </conditionalFormatting>
  <conditionalFormatting sqref="U46:V46 AG46:AH46">
    <cfRule type="cellIs" dxfId="6" priority="11" operator="equal">
      <formula>"ALTO"</formula>
    </cfRule>
    <cfRule type="cellIs" dxfId="5" priority="12" operator="equal">
      <formula>"MEDIO"</formula>
    </cfRule>
  </conditionalFormatting>
  <conditionalFormatting sqref="U46:V46 AG46:AH46">
    <cfRule type="cellIs" dxfId="4" priority="10" operator="equal">
      <formula>"BAJO"</formula>
    </cfRule>
  </conditionalFormatting>
  <conditionalFormatting sqref="U46:V46 AG46:AH46">
    <cfRule type="cellIs" dxfId="3" priority="9" operator="equal">
      <formula>"MEDIO"</formula>
    </cfRule>
  </conditionalFormatting>
  <conditionalFormatting sqref="U46:V46 AG46:AH46">
    <cfRule type="cellIs" dxfId="2" priority="21" operator="equal">
      <formula>#REF!</formula>
    </cfRule>
  </conditionalFormatting>
  <conditionalFormatting sqref="AF46 T46">
    <cfRule type="cellIs" dxfId="1" priority="2" operator="equal">
      <formula>0</formula>
    </cfRule>
  </conditionalFormatting>
  <conditionalFormatting sqref="G46">
    <cfRule type="cellIs" dxfId="0" priority="1" operator="equal">
      <formula>FALSE</formula>
    </cfRule>
  </conditionalFormatting>
  <conditionalFormatting sqref="U46">
    <cfRule type="colorScale" priority="22">
      <colorScale>
        <cfvo type="min"/>
        <cfvo type="percentile" val="50"/>
        <cfvo type="max"/>
        <color rgb="FFF8696B"/>
        <color rgb="FFFFEB84"/>
        <color rgb="FF63BE7B"/>
      </colorScale>
    </cfRule>
  </conditionalFormatting>
  <conditionalFormatting sqref="AG46:AH46">
    <cfRule type="colorScale" priority="23">
      <colorScale>
        <cfvo type="min"/>
        <cfvo type="percentile" val="50"/>
        <cfvo type="max"/>
        <color rgb="FFF8696B"/>
        <color rgb="FFFFEB84"/>
        <color rgb="FF63BE7B"/>
      </colorScale>
    </cfRule>
  </conditionalFormatting>
  <conditionalFormatting sqref="V46">
    <cfRule type="colorScale" priority="24">
      <colorScale>
        <cfvo type="min"/>
        <cfvo type="percentile" val="50"/>
        <cfvo type="max"/>
        <color rgb="FFF8696B"/>
        <color rgb="FFFFEB84"/>
        <color rgb="FF63BE7B"/>
      </colorScale>
    </cfRule>
  </conditionalFormatting>
  <printOptions horizontalCentered="1"/>
  <pageMargins left="0.31496062992125984" right="0.31496062992125984" top="0.15748031496062992" bottom="0.35433070866141736" header="0.31496062992125984" footer="0.31496062992125984"/>
  <pageSetup paperSize="9" scale="38"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Hoja1!$B$6:$B$9</xm:f>
          </x14:formula1>
          <xm:sqref>AC31:AC33 Q31:Q33 AC78:AC80 Q78:Q80 AC76 Q76 AC35:AC74 Q35:Q74 AC10:AC29 Q10:Q29</xm:sqref>
        </x14:dataValidation>
        <x14:dataValidation type="list" allowBlank="1" showInputMessage="1" showErrorMessage="1" xr:uid="{00000000-0002-0000-0100-000001000000}">
          <x14:formula1>
            <xm:f>Hoja1!$C$6:$C$9</xm:f>
          </x14:formula1>
          <xm:sqref>AD31:AD33 R31:R33 AD78:AD80 R78:R80 AD76 R76 AD35:AD74 R35:R74 AD10:AD29 R10:R29</xm:sqref>
        </x14:dataValidation>
        <x14:dataValidation type="list" allowBlank="1" showInputMessage="1" showErrorMessage="1" xr:uid="{00000000-0002-0000-0100-000002000000}">
          <x14:formula1>
            <xm:f>Hoja1!$D$6:$D$9</xm:f>
          </x14:formula1>
          <xm:sqref>S31:S33 AE31:AE33 AE78:AE80 S78:S80 AE59:AE74 AE76 S76 S35:S74 AE35:AE57 S10:S29 AE10:AE29</xm:sqref>
        </x14:dataValidation>
        <x14:dataValidation type="list" allowBlank="1" showInputMessage="1" showErrorMessage="1" xr:uid="{00000000-0002-0000-0100-000003000000}">
          <x14:formula1>
            <xm:f>Hoja1!$G$6:$G$7</xm:f>
          </x14:formula1>
          <xm:sqref>E55 E59:E80 E47:E53 E10:E45</xm:sqref>
        </x14:dataValidation>
        <x14:dataValidation type="list" allowBlank="1" showInputMessage="1" showErrorMessage="1" xr:uid="{00000000-0002-0000-0100-000004000000}">
          <x14:formula1>
            <xm:f>Hoja1!$F$5:$F$67</xm:f>
          </x14:formula1>
          <xm:sqref>F55 F59:F80 F10:F53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Y65"/>
  <sheetViews>
    <sheetView showGridLines="0" topLeftCell="A25" zoomScale="80" zoomScaleNormal="80" workbookViewId="0">
      <selection activeCell="K77" sqref="K77"/>
    </sheetView>
  </sheetViews>
  <sheetFormatPr baseColWidth="10" defaultRowHeight="14.25" x14ac:dyDescent="0.2"/>
  <cols>
    <col min="1" max="1" width="25.5703125" style="8" bestFit="1" customWidth="1"/>
    <col min="2" max="2" width="31.28515625" style="8" customWidth="1"/>
    <col min="3" max="3" width="16.85546875" style="8" customWidth="1"/>
    <col min="4" max="4" width="13.85546875" style="8" customWidth="1"/>
    <col min="5" max="6" width="11.42578125" style="8"/>
    <col min="7" max="7" width="20.85546875" style="8" customWidth="1"/>
    <col min="8" max="8" width="22.7109375" style="8" bestFit="1" customWidth="1"/>
    <col min="9" max="15" width="11.42578125" style="8"/>
    <col min="16" max="16" width="72.5703125" style="8" bestFit="1" customWidth="1"/>
    <col min="17" max="19" width="50.7109375" style="8" customWidth="1"/>
    <col min="20" max="20" width="15.5703125" style="8" customWidth="1"/>
    <col min="21" max="21" width="16" style="8" customWidth="1"/>
    <col min="22" max="22" width="19.85546875" style="8" customWidth="1"/>
    <col min="23" max="23" width="11.42578125" style="8"/>
    <col min="24" max="24" width="49.85546875" style="8" bestFit="1" customWidth="1"/>
    <col min="25" max="25" width="22.7109375" style="8" bestFit="1" customWidth="1"/>
    <col min="26" max="16384" width="11.42578125" style="8"/>
  </cols>
  <sheetData>
    <row r="1" spans="1:25" ht="27.75" customHeight="1" x14ac:dyDescent="0.2"/>
    <row r="2" spans="1:25" ht="15.75" x14ac:dyDescent="0.25">
      <c r="A2" s="8" t="s">
        <v>43</v>
      </c>
      <c r="B2" s="8" t="s">
        <v>44</v>
      </c>
      <c r="C2" s="228" t="s">
        <v>45</v>
      </c>
      <c r="D2" s="228"/>
      <c r="E2" s="8" t="s">
        <v>46</v>
      </c>
      <c r="O2" s="227" t="s">
        <v>68</v>
      </c>
      <c r="P2" s="227"/>
      <c r="Q2" s="227"/>
      <c r="R2" s="227"/>
      <c r="S2" s="227"/>
      <c r="T2" s="227"/>
      <c r="U2" s="21"/>
    </row>
    <row r="3" spans="1:25" ht="15.75" x14ac:dyDescent="0.25">
      <c r="A3" s="9" t="s">
        <v>47</v>
      </c>
      <c r="B3" s="8" t="s">
        <v>48</v>
      </c>
      <c r="C3" s="8" t="s">
        <v>49</v>
      </c>
      <c r="O3" s="23"/>
      <c r="P3" s="23"/>
      <c r="Q3" s="24"/>
      <c r="R3" s="24"/>
      <c r="S3" s="24"/>
      <c r="T3" s="24"/>
      <c r="U3" s="21"/>
    </row>
    <row r="4" spans="1:25" ht="15" x14ac:dyDescent="0.2">
      <c r="A4" s="10" t="s">
        <v>50</v>
      </c>
      <c r="B4" s="8" t="s">
        <v>51</v>
      </c>
      <c r="C4" s="8" t="s">
        <v>52</v>
      </c>
      <c r="E4" s="8" t="s">
        <v>53</v>
      </c>
      <c r="H4" s="8" t="s">
        <v>54</v>
      </c>
      <c r="O4" s="227" t="s">
        <v>73</v>
      </c>
      <c r="P4" s="227"/>
      <c r="Q4" s="227"/>
      <c r="R4" s="227"/>
      <c r="S4" s="227"/>
      <c r="T4" s="227"/>
      <c r="U4" s="227"/>
    </row>
    <row r="5" spans="1:25" x14ac:dyDescent="0.2">
      <c r="A5" s="10"/>
      <c r="B5" s="10"/>
    </row>
    <row r="6" spans="1:25" x14ac:dyDescent="0.2">
      <c r="A6" s="8" t="s">
        <v>55</v>
      </c>
    </row>
    <row r="7" spans="1:25" ht="15" x14ac:dyDescent="0.25">
      <c r="A7" s="11" t="s">
        <v>56</v>
      </c>
      <c r="B7" s="11" t="s">
        <v>57</v>
      </c>
      <c r="C7" s="12" t="s">
        <v>58</v>
      </c>
      <c r="E7" s="11" t="s">
        <v>59</v>
      </c>
      <c r="G7" s="11"/>
    </row>
    <row r="8" spans="1:25" ht="15" x14ac:dyDescent="0.25">
      <c r="A8" s="11"/>
      <c r="B8" s="11"/>
      <c r="C8" s="11"/>
      <c r="D8" s="11"/>
      <c r="F8" s="11"/>
      <c r="G8" s="11"/>
    </row>
    <row r="9" spans="1:25" ht="15" x14ac:dyDescent="0.25">
      <c r="A9" s="11" t="s">
        <v>60</v>
      </c>
    </row>
    <row r="10" spans="1:25" ht="15" x14ac:dyDescent="0.25">
      <c r="A10" s="233" t="s">
        <v>61</v>
      </c>
      <c r="B10" s="233"/>
      <c r="C10" s="233" t="s">
        <v>62</v>
      </c>
      <c r="D10" s="233"/>
      <c r="E10" s="233" t="s">
        <v>63</v>
      </c>
      <c r="F10" s="233"/>
    </row>
    <row r="11" spans="1:25" x14ac:dyDescent="0.2">
      <c r="A11" s="234"/>
      <c r="B11" s="234"/>
      <c r="C11" s="235"/>
      <c r="D11" s="235"/>
      <c r="E11" s="236"/>
      <c r="F11" s="236"/>
    </row>
    <row r="12" spans="1:25" ht="15" customHeight="1" x14ac:dyDescent="0.25">
      <c r="A12" s="13">
        <v>1</v>
      </c>
      <c r="B12" s="13">
        <v>300</v>
      </c>
      <c r="C12" s="13">
        <v>301</v>
      </c>
      <c r="D12" s="13">
        <v>600</v>
      </c>
      <c r="E12" s="13">
        <v>601</v>
      </c>
      <c r="F12" s="14">
        <v>1000</v>
      </c>
      <c r="R12" s="15"/>
      <c r="S12" s="15"/>
      <c r="T12" s="15"/>
      <c r="U12" s="15"/>
      <c r="V12" s="15"/>
      <c r="W12" s="16"/>
      <c r="X12" s="16"/>
      <c r="Y12" s="16"/>
    </row>
    <row r="13" spans="1:25" ht="15" customHeight="1" x14ac:dyDescent="0.2">
      <c r="F13" s="231" t="s">
        <v>64</v>
      </c>
      <c r="G13" s="231"/>
      <c r="H13" s="231"/>
      <c r="I13" s="231"/>
      <c r="J13" s="231"/>
      <c r="K13" s="231"/>
      <c r="L13" s="231"/>
      <c r="M13" s="231"/>
      <c r="N13" s="231"/>
      <c r="R13" s="15"/>
      <c r="S13" s="15"/>
      <c r="T13" s="15"/>
      <c r="U13" s="15"/>
      <c r="V13" s="15"/>
      <c r="W13" s="16"/>
      <c r="X13" s="16"/>
      <c r="Y13" s="16"/>
    </row>
    <row r="14" spans="1:25" ht="15" customHeight="1" x14ac:dyDescent="0.2">
      <c r="F14" s="231"/>
      <c r="G14" s="231"/>
      <c r="H14" s="231"/>
      <c r="I14" s="231"/>
      <c r="J14" s="231"/>
      <c r="K14" s="231"/>
      <c r="L14" s="231"/>
      <c r="M14" s="231"/>
      <c r="N14" s="231"/>
      <c r="R14" s="15"/>
      <c r="S14" s="15"/>
      <c r="T14" s="15"/>
      <c r="U14" s="15"/>
      <c r="V14" s="15"/>
      <c r="W14" s="16"/>
      <c r="X14" s="16"/>
      <c r="Y14" s="16"/>
    </row>
    <row r="15" spans="1:25" ht="15" customHeight="1" x14ac:dyDescent="0.2">
      <c r="F15" s="231"/>
      <c r="G15" s="231"/>
      <c r="H15" s="231"/>
      <c r="I15" s="231"/>
      <c r="J15" s="231"/>
      <c r="K15" s="231"/>
      <c r="L15" s="231"/>
      <c r="M15" s="231"/>
      <c r="N15" s="231"/>
      <c r="R15" s="15"/>
      <c r="S15" s="15"/>
      <c r="T15" s="15"/>
      <c r="U15" s="15"/>
      <c r="V15" s="15"/>
      <c r="W15" s="16"/>
      <c r="X15" s="16"/>
      <c r="Y15" s="16"/>
    </row>
    <row r="16" spans="1:25" ht="19.5" customHeight="1" x14ac:dyDescent="0.25">
      <c r="A16" s="17" t="s">
        <v>4</v>
      </c>
      <c r="B16" s="18" t="s">
        <v>65</v>
      </c>
      <c r="C16" s="232"/>
      <c r="D16" s="232"/>
      <c r="F16" s="19"/>
      <c r="P16" s="224" t="s">
        <v>14</v>
      </c>
      <c r="Q16" s="224"/>
      <c r="R16" s="16"/>
      <c r="S16" s="16"/>
      <c r="T16" s="16"/>
      <c r="U16" s="16"/>
      <c r="V16" s="16"/>
      <c r="W16" s="16"/>
      <c r="X16" s="16"/>
      <c r="Y16" s="16"/>
    </row>
    <row r="17" spans="1:25" ht="26.25" x14ac:dyDescent="0.25">
      <c r="A17" s="237" t="s">
        <v>66</v>
      </c>
      <c r="B17" s="20" t="s">
        <v>67</v>
      </c>
      <c r="C17" s="229" t="s">
        <v>7</v>
      </c>
      <c r="D17" s="229"/>
      <c r="F17" s="19"/>
      <c r="Q17" s="227"/>
      <c r="R17" s="227"/>
      <c r="S17" s="227"/>
      <c r="T17" s="227"/>
      <c r="U17" s="227"/>
      <c r="V17" s="227"/>
      <c r="W17" s="21"/>
      <c r="X17" s="22"/>
      <c r="Y17" s="16"/>
    </row>
    <row r="18" spans="1:25" ht="18" x14ac:dyDescent="0.25">
      <c r="A18" s="238"/>
      <c r="B18" s="20" t="s">
        <v>69</v>
      </c>
      <c r="C18" s="229" t="s">
        <v>70</v>
      </c>
      <c r="D18" s="229"/>
      <c r="P18" s="70" t="s">
        <v>15</v>
      </c>
      <c r="Q18" s="71">
        <v>0.1</v>
      </c>
      <c r="R18" s="69"/>
      <c r="S18" s="69"/>
      <c r="T18" s="69"/>
      <c r="U18" s="69"/>
      <c r="V18" s="69"/>
      <c r="W18" s="69"/>
      <c r="X18" s="22"/>
      <c r="Y18" s="16"/>
    </row>
    <row r="19" spans="1:25" ht="18" x14ac:dyDescent="0.25">
      <c r="A19" s="238"/>
      <c r="B19" s="20" t="s">
        <v>71</v>
      </c>
      <c r="C19" s="229" t="s">
        <v>72</v>
      </c>
      <c r="D19" s="229"/>
      <c r="P19" s="70" t="s">
        <v>114</v>
      </c>
      <c r="Q19" s="71">
        <v>0.5</v>
      </c>
      <c r="R19" s="69"/>
      <c r="S19" s="69"/>
      <c r="T19" s="69"/>
      <c r="U19" s="69"/>
      <c r="V19" s="69"/>
      <c r="W19" s="69"/>
      <c r="X19" s="16"/>
      <c r="Y19" s="16"/>
    </row>
    <row r="20" spans="1:25" ht="14.25" customHeight="1" x14ac:dyDescent="0.25">
      <c r="A20" s="238"/>
      <c r="B20" s="25" t="s">
        <v>74</v>
      </c>
      <c r="C20" s="229" t="s">
        <v>75</v>
      </c>
      <c r="D20" s="229"/>
      <c r="P20" s="70" t="s">
        <v>115</v>
      </c>
      <c r="Q20" s="71">
        <v>0.8</v>
      </c>
      <c r="R20" s="69"/>
      <c r="S20" s="69"/>
      <c r="T20" s="69"/>
      <c r="U20" s="69"/>
      <c r="V20" s="69"/>
      <c r="W20" s="69"/>
      <c r="X20" s="26"/>
      <c r="Y20" s="26"/>
    </row>
    <row r="21" spans="1:25" ht="18" x14ac:dyDescent="0.25">
      <c r="A21" s="238"/>
      <c r="B21" s="25" t="s">
        <v>76</v>
      </c>
      <c r="C21" s="230"/>
      <c r="D21" s="230"/>
      <c r="P21" s="70" t="s">
        <v>116</v>
      </c>
      <c r="Q21" s="71">
        <v>1</v>
      </c>
      <c r="R21" s="69"/>
      <c r="S21" s="69"/>
      <c r="T21" s="69"/>
      <c r="U21" s="69"/>
      <c r="V21" s="69"/>
      <c r="W21" s="69"/>
      <c r="X21" s="26"/>
      <c r="Y21" s="26"/>
    </row>
    <row r="22" spans="1:25" ht="25.5" x14ac:dyDescent="0.25">
      <c r="A22" s="238"/>
      <c r="B22" s="25" t="s">
        <v>77</v>
      </c>
      <c r="C22" s="230"/>
      <c r="D22" s="230"/>
      <c r="Q22" s="54"/>
      <c r="R22" s="55"/>
      <c r="S22" s="55"/>
      <c r="T22" s="28"/>
      <c r="U22" s="28"/>
      <c r="V22" s="28"/>
      <c r="W22" s="26"/>
      <c r="X22" s="26"/>
      <c r="Y22" s="26"/>
    </row>
    <row r="23" spans="1:25" ht="15" customHeight="1" x14ac:dyDescent="0.25">
      <c r="A23" s="238"/>
      <c r="B23" s="25" t="s">
        <v>78</v>
      </c>
      <c r="C23" s="230"/>
      <c r="D23" s="230"/>
      <c r="P23" s="225" t="s">
        <v>117</v>
      </c>
      <c r="Q23" s="225"/>
      <c r="R23" s="27"/>
      <c r="S23" s="27"/>
      <c r="T23" s="28"/>
      <c r="U23" s="28"/>
      <c r="V23" s="28"/>
      <c r="W23" s="26"/>
      <c r="X23" s="26"/>
      <c r="Y23" s="26"/>
    </row>
    <row r="24" spans="1:25" ht="18" x14ac:dyDescent="0.25">
      <c r="A24" s="238"/>
      <c r="B24" s="25" t="s">
        <v>79</v>
      </c>
      <c r="C24" s="230"/>
      <c r="D24" s="230"/>
      <c r="P24" s="72"/>
      <c r="Q24" s="68"/>
      <c r="R24" s="29"/>
      <c r="S24" s="28"/>
      <c r="T24" s="30"/>
      <c r="U24" s="30"/>
      <c r="V24" s="30"/>
      <c r="W24" s="26"/>
      <c r="X24" s="26"/>
      <c r="Y24" s="26"/>
    </row>
    <row r="25" spans="1:25" ht="15" customHeight="1" x14ac:dyDescent="0.25">
      <c r="A25" s="238"/>
      <c r="B25" s="25" t="s">
        <v>80</v>
      </c>
      <c r="C25" s="230"/>
      <c r="D25" s="230"/>
      <c r="P25" s="225" t="s">
        <v>118</v>
      </c>
      <c r="Q25" s="225"/>
      <c r="R25" s="29"/>
      <c r="S25" s="28"/>
      <c r="T25" s="30"/>
      <c r="U25" s="30"/>
      <c r="V25" s="30"/>
      <c r="W25" s="26"/>
      <c r="X25" s="26"/>
      <c r="Y25" s="26"/>
    </row>
    <row r="26" spans="1:25" ht="26.25" x14ac:dyDescent="0.25">
      <c r="A26" s="239"/>
      <c r="B26" s="25" t="s">
        <v>81</v>
      </c>
      <c r="C26" s="230"/>
      <c r="D26" s="230"/>
      <c r="P26" s="56"/>
      <c r="R26" s="29"/>
      <c r="S26" s="28"/>
      <c r="T26" s="30"/>
      <c r="U26" s="30"/>
      <c r="V26" s="30"/>
      <c r="W26" s="26"/>
      <c r="X26" s="31"/>
      <c r="Y26" s="32"/>
    </row>
    <row r="27" spans="1:25" ht="25.5" customHeight="1" x14ac:dyDescent="0.4">
      <c r="A27" s="240" t="s">
        <v>82</v>
      </c>
      <c r="B27" s="25" t="s">
        <v>83</v>
      </c>
      <c r="C27" s="230"/>
      <c r="D27" s="230"/>
      <c r="R27" s="29"/>
      <c r="S27" s="28"/>
      <c r="T27" s="30"/>
      <c r="U27" s="30"/>
      <c r="V27" s="30"/>
      <c r="W27" s="26"/>
      <c r="X27" s="33"/>
      <c r="Y27" s="33"/>
    </row>
    <row r="28" spans="1:25" ht="26.25" x14ac:dyDescent="0.25">
      <c r="A28" s="240"/>
      <c r="B28" s="25" t="s">
        <v>84</v>
      </c>
      <c r="C28" s="230"/>
      <c r="D28" s="230"/>
      <c r="R28" s="29"/>
      <c r="S28" s="28"/>
      <c r="T28" s="30"/>
      <c r="U28" s="30"/>
      <c r="V28" s="30"/>
      <c r="W28" s="26"/>
      <c r="X28" s="34"/>
      <c r="Y28" s="35"/>
    </row>
    <row r="29" spans="1:25" ht="25.5" customHeight="1" x14ac:dyDescent="0.25">
      <c r="A29" s="240"/>
      <c r="B29" s="25" t="s">
        <v>83</v>
      </c>
      <c r="C29" s="230"/>
      <c r="D29" s="230"/>
      <c r="R29" s="29"/>
      <c r="S29" s="28"/>
      <c r="T29" s="30"/>
      <c r="U29" s="30"/>
      <c r="V29" s="30"/>
      <c r="W29" s="26"/>
      <c r="X29" s="36"/>
      <c r="Y29" s="35"/>
    </row>
    <row r="30" spans="1:25" ht="15" x14ac:dyDescent="0.25">
      <c r="A30" s="240"/>
      <c r="B30" s="25" t="s">
        <v>85</v>
      </c>
      <c r="C30" s="230"/>
      <c r="D30" s="230"/>
      <c r="R30" s="29"/>
      <c r="S30" s="37"/>
      <c r="T30" s="30"/>
      <c r="U30" s="30"/>
      <c r="V30" s="30"/>
      <c r="W30" s="26"/>
      <c r="X30" s="26"/>
      <c r="Y30" s="26"/>
    </row>
    <row r="31" spans="1:25" ht="15" x14ac:dyDescent="0.25">
      <c r="A31" s="240"/>
      <c r="B31" s="25" t="s">
        <v>86</v>
      </c>
      <c r="C31" s="230"/>
      <c r="D31" s="230"/>
      <c r="R31" s="29"/>
      <c r="S31" s="38"/>
      <c r="T31" s="39"/>
      <c r="U31" s="39"/>
      <c r="V31" s="39"/>
      <c r="W31" s="26"/>
      <c r="X31" s="26"/>
      <c r="Y31" s="26"/>
    </row>
    <row r="32" spans="1:25" ht="15" x14ac:dyDescent="0.25">
      <c r="A32" s="241" t="s">
        <v>87</v>
      </c>
      <c r="B32" s="25" t="s">
        <v>88</v>
      </c>
      <c r="C32" s="230"/>
      <c r="D32" s="230"/>
      <c r="R32" s="29"/>
      <c r="S32" s="16"/>
      <c r="T32" s="16"/>
      <c r="U32" s="16"/>
      <c r="V32" s="16"/>
      <c r="W32" s="26"/>
      <c r="X32" s="22"/>
      <c r="Y32" s="26"/>
    </row>
    <row r="33" spans="1:25" ht="51" x14ac:dyDescent="0.25">
      <c r="A33" s="242"/>
      <c r="B33" s="25" t="s">
        <v>89</v>
      </c>
      <c r="C33" s="230"/>
      <c r="D33" s="230"/>
      <c r="R33" s="40"/>
      <c r="S33" s="40"/>
      <c r="T33" s="40"/>
      <c r="U33" s="40"/>
      <c r="V33" s="40"/>
      <c r="W33" s="26"/>
      <c r="X33" s="41"/>
      <c r="Y33" s="16"/>
    </row>
    <row r="34" spans="1:25" ht="15" customHeight="1" x14ac:dyDescent="0.2">
      <c r="A34" s="243" t="s">
        <v>90</v>
      </c>
      <c r="B34" s="25" t="s">
        <v>91</v>
      </c>
      <c r="C34" s="230"/>
      <c r="D34" s="230"/>
      <c r="R34" s="27"/>
      <c r="S34" s="27"/>
      <c r="T34" s="27"/>
      <c r="U34" s="27"/>
      <c r="V34" s="27"/>
      <c r="W34" s="22"/>
      <c r="X34" s="41"/>
      <c r="Y34" s="16"/>
    </row>
    <row r="35" spans="1:25" x14ac:dyDescent="0.2">
      <c r="A35" s="244"/>
      <c r="B35" s="25" t="s">
        <v>92</v>
      </c>
      <c r="C35" s="230"/>
      <c r="D35" s="230"/>
      <c r="R35" s="40"/>
      <c r="S35" s="40"/>
      <c r="T35" s="40"/>
      <c r="U35" s="40"/>
      <c r="V35" s="40"/>
      <c r="W35" s="41"/>
      <c r="X35" s="41"/>
      <c r="Y35" s="16"/>
    </row>
    <row r="36" spans="1:25" ht="33.75" customHeight="1" x14ac:dyDescent="0.2">
      <c r="A36" s="244"/>
      <c r="B36" s="25" t="s">
        <v>84</v>
      </c>
      <c r="C36" s="230"/>
      <c r="D36" s="230"/>
      <c r="R36" s="40"/>
      <c r="S36" s="40"/>
      <c r="T36" s="40"/>
      <c r="U36" s="40"/>
      <c r="V36" s="40"/>
      <c r="W36" s="41"/>
      <c r="X36" s="41"/>
      <c r="Y36" s="16"/>
    </row>
    <row r="37" spans="1:25" ht="29.25" customHeight="1" x14ac:dyDescent="0.2">
      <c r="A37" s="244"/>
      <c r="B37" s="25" t="s">
        <v>83</v>
      </c>
      <c r="C37" s="230"/>
      <c r="D37" s="230"/>
      <c r="R37" s="42"/>
      <c r="S37" s="42"/>
      <c r="T37" s="42"/>
      <c r="U37" s="42"/>
      <c r="V37" s="42"/>
      <c r="W37" s="41"/>
      <c r="X37" s="41"/>
      <c r="Y37" s="16"/>
    </row>
    <row r="38" spans="1:25" ht="15.75" customHeight="1" x14ac:dyDescent="0.2">
      <c r="A38" s="244"/>
      <c r="B38" s="25" t="s">
        <v>93</v>
      </c>
      <c r="C38" s="230"/>
      <c r="D38" s="230"/>
      <c r="R38" s="42"/>
      <c r="S38" s="42"/>
      <c r="T38" s="42"/>
      <c r="U38" s="42"/>
      <c r="V38" s="42"/>
      <c r="W38" s="41"/>
      <c r="X38" s="41"/>
      <c r="Y38" s="16"/>
    </row>
    <row r="39" spans="1:25" x14ac:dyDescent="0.2">
      <c r="A39" s="25" t="s">
        <v>94</v>
      </c>
      <c r="B39" s="25" t="s">
        <v>95</v>
      </c>
      <c r="C39" s="230"/>
      <c r="D39" s="230"/>
      <c r="R39" s="42"/>
      <c r="S39" s="42"/>
      <c r="T39" s="42"/>
      <c r="U39" s="42"/>
      <c r="V39" s="42"/>
      <c r="W39" s="41"/>
      <c r="X39" s="41"/>
      <c r="Y39" s="16"/>
    </row>
    <row r="40" spans="1:25" x14ac:dyDescent="0.2">
      <c r="A40" s="25" t="s">
        <v>96</v>
      </c>
      <c r="B40" s="43"/>
      <c r="C40" s="230"/>
      <c r="D40" s="230"/>
      <c r="R40" s="42"/>
      <c r="S40" s="42"/>
      <c r="T40" s="42"/>
      <c r="U40" s="42"/>
      <c r="V40" s="42"/>
      <c r="W40" s="41"/>
      <c r="X40" s="41"/>
      <c r="Y40" s="16"/>
    </row>
    <row r="41" spans="1:25" x14ac:dyDescent="0.2">
      <c r="A41" s="230"/>
      <c r="B41" s="230"/>
      <c r="C41" s="230"/>
      <c r="D41" s="230"/>
      <c r="R41" s="42"/>
      <c r="S41" s="42"/>
      <c r="T41" s="42"/>
      <c r="U41" s="42"/>
      <c r="V41" s="42"/>
      <c r="W41" s="41"/>
      <c r="X41" s="41"/>
      <c r="Y41" s="16"/>
    </row>
    <row r="42" spans="1:25" x14ac:dyDescent="0.2">
      <c r="A42" s="230"/>
      <c r="B42" s="230"/>
      <c r="C42" s="230"/>
      <c r="D42" s="230"/>
      <c r="R42" s="42"/>
      <c r="S42" s="42"/>
      <c r="T42" s="42"/>
      <c r="U42" s="42"/>
      <c r="V42" s="42"/>
      <c r="W42" s="41"/>
      <c r="X42" s="41"/>
      <c r="Y42" s="16"/>
    </row>
    <row r="43" spans="1:25" x14ac:dyDescent="0.2">
      <c r="A43" s="230"/>
      <c r="B43" s="230"/>
      <c r="C43" s="230"/>
      <c r="D43" s="230"/>
      <c r="R43" s="42"/>
      <c r="S43" s="42"/>
      <c r="T43" s="42"/>
      <c r="U43" s="42"/>
      <c r="V43" s="42"/>
      <c r="W43" s="41"/>
      <c r="X43" s="41"/>
      <c r="Y43" s="16"/>
    </row>
    <row r="44" spans="1:25" x14ac:dyDescent="0.2">
      <c r="A44" s="230"/>
      <c r="B44" s="230"/>
      <c r="C44" s="230"/>
      <c r="D44" s="230"/>
      <c r="R44" s="42"/>
      <c r="S44" s="42"/>
      <c r="T44" s="42"/>
      <c r="U44" s="42"/>
      <c r="V44" s="42"/>
      <c r="W44" s="41"/>
      <c r="X44" s="41"/>
      <c r="Y44" s="16"/>
    </row>
    <row r="45" spans="1:25" x14ac:dyDescent="0.2">
      <c r="A45" s="230"/>
      <c r="B45" s="230"/>
      <c r="C45" s="230"/>
      <c r="D45" s="230"/>
      <c r="R45" s="42"/>
      <c r="S45" s="42"/>
      <c r="T45" s="42"/>
      <c r="U45" s="42"/>
      <c r="V45" s="42"/>
      <c r="W45" s="41"/>
      <c r="X45" s="41"/>
      <c r="Y45" s="16"/>
    </row>
    <row r="46" spans="1:25" x14ac:dyDescent="0.2">
      <c r="A46" s="248"/>
      <c r="B46" s="248"/>
      <c r="C46" s="248"/>
      <c r="D46" s="248"/>
      <c r="R46" s="42"/>
      <c r="S46" s="42"/>
      <c r="T46" s="42"/>
      <c r="U46" s="42"/>
      <c r="V46" s="42"/>
      <c r="W46" s="41"/>
      <c r="X46" s="41"/>
      <c r="Y46" s="16"/>
    </row>
    <row r="47" spans="1:25" ht="15.75" thickBot="1" x14ac:dyDescent="0.3">
      <c r="R47" s="42"/>
      <c r="S47" s="42"/>
      <c r="T47" s="42"/>
      <c r="U47" s="42"/>
      <c r="V47" s="42"/>
      <c r="W47" s="41"/>
      <c r="X47" s="26"/>
      <c r="Y47" s="16"/>
    </row>
    <row r="48" spans="1:25" ht="15.75" x14ac:dyDescent="0.25">
      <c r="P48" s="246" t="s">
        <v>97</v>
      </c>
      <c r="Q48" s="46">
        <v>1</v>
      </c>
      <c r="R48" s="46">
        <v>301</v>
      </c>
      <c r="S48" s="46">
        <v>601</v>
      </c>
      <c r="T48" s="42"/>
      <c r="U48" s="42"/>
      <c r="V48" s="42"/>
      <c r="W48" s="41"/>
      <c r="X48" s="26"/>
      <c r="Y48" s="16"/>
    </row>
    <row r="49" spans="1:25" ht="16.5" thickBot="1" x14ac:dyDescent="0.3">
      <c r="P49" s="247"/>
      <c r="Q49" s="47">
        <v>300</v>
      </c>
      <c r="R49" s="47">
        <v>600</v>
      </c>
      <c r="S49" s="47">
        <v>1000</v>
      </c>
      <c r="T49" s="42"/>
      <c r="U49" s="42"/>
      <c r="V49" s="42"/>
      <c r="W49" s="26"/>
      <c r="X49" s="26"/>
      <c r="Y49" s="16"/>
    </row>
    <row r="50" spans="1:25" ht="16.5" thickBot="1" x14ac:dyDescent="0.3">
      <c r="P50" s="48" t="s">
        <v>98</v>
      </c>
      <c r="Q50" s="49" t="s">
        <v>61</v>
      </c>
      <c r="R50" s="50" t="s">
        <v>62</v>
      </c>
      <c r="S50" s="51" t="s">
        <v>63</v>
      </c>
      <c r="T50" s="42"/>
      <c r="U50" s="42"/>
      <c r="V50" s="42"/>
      <c r="W50" s="26"/>
      <c r="X50" s="26"/>
      <c r="Y50" s="16"/>
    </row>
    <row r="51" spans="1:25" ht="130.5" customHeight="1" thickBot="1" x14ac:dyDescent="0.3">
      <c r="P51" s="52" t="s">
        <v>99</v>
      </c>
      <c r="Q51" s="82" t="s">
        <v>9</v>
      </c>
      <c r="R51" s="53" t="s">
        <v>10</v>
      </c>
      <c r="S51" s="53" t="s">
        <v>113</v>
      </c>
      <c r="T51" s="42"/>
      <c r="U51" s="42"/>
      <c r="V51" s="42"/>
      <c r="W51" s="26"/>
      <c r="X51" s="26"/>
      <c r="Y51" s="16"/>
    </row>
    <row r="52" spans="1:25" ht="15.75" x14ac:dyDescent="0.25">
      <c r="P52" s="245"/>
      <c r="Q52" s="78"/>
      <c r="R52" s="42"/>
      <c r="S52" s="42"/>
      <c r="T52" s="42"/>
      <c r="U52" s="42"/>
      <c r="V52" s="42"/>
      <c r="W52" s="26"/>
      <c r="X52" s="26"/>
      <c r="Y52" s="16"/>
    </row>
    <row r="53" spans="1:25" ht="15.75" x14ac:dyDescent="0.25">
      <c r="P53" s="245"/>
      <c r="Q53" s="78"/>
      <c r="R53" s="42"/>
      <c r="S53" s="42"/>
      <c r="T53" s="42"/>
      <c r="U53" s="42"/>
      <c r="V53" s="42"/>
      <c r="W53" s="26"/>
      <c r="X53" s="26"/>
      <c r="Y53" s="16"/>
    </row>
    <row r="54" spans="1:25" ht="15.75" x14ac:dyDescent="0.25">
      <c r="P54" s="78"/>
      <c r="Q54" s="79"/>
      <c r="R54" s="42"/>
      <c r="S54" s="42"/>
      <c r="T54" s="42"/>
      <c r="U54" s="42"/>
      <c r="V54" s="42"/>
      <c r="W54" s="26"/>
      <c r="X54" s="26"/>
      <c r="Y54" s="16"/>
    </row>
    <row r="55" spans="1:25" ht="15.75" x14ac:dyDescent="0.25">
      <c r="P55" s="80"/>
      <c r="Q55" s="81"/>
      <c r="R55" s="42"/>
      <c r="S55" s="42"/>
      <c r="T55" s="42"/>
      <c r="U55" s="42"/>
      <c r="V55" s="42"/>
      <c r="W55" s="26"/>
      <c r="X55" s="26"/>
      <c r="Y55" s="16"/>
    </row>
    <row r="56" spans="1:25" ht="15" x14ac:dyDescent="0.25">
      <c r="D56" s="226" t="s">
        <v>106</v>
      </c>
      <c r="E56" s="226"/>
      <c r="F56" s="226"/>
      <c r="G56" s="226"/>
      <c r="H56" s="226" t="s">
        <v>111</v>
      </c>
      <c r="I56" s="226"/>
      <c r="J56" s="226"/>
      <c r="K56" s="226"/>
      <c r="L56" s="226"/>
      <c r="M56" s="226"/>
      <c r="P56" s="16"/>
      <c r="Q56" s="16"/>
      <c r="R56" s="42"/>
      <c r="S56" s="42"/>
      <c r="T56" s="42"/>
      <c r="U56" s="42"/>
      <c r="V56" s="42"/>
      <c r="W56" s="26"/>
      <c r="X56" s="26"/>
      <c r="Y56" s="16"/>
    </row>
    <row r="57" spans="1:25" ht="15" x14ac:dyDescent="0.25">
      <c r="D57" s="226"/>
      <c r="E57" s="226"/>
      <c r="F57" s="226"/>
      <c r="G57" s="226"/>
      <c r="H57" s="226"/>
      <c r="I57" s="226"/>
      <c r="J57" s="226"/>
      <c r="K57" s="226"/>
      <c r="L57" s="226"/>
      <c r="M57" s="226"/>
      <c r="R57" s="42"/>
      <c r="S57" s="42"/>
      <c r="T57" s="42"/>
      <c r="U57" s="42"/>
      <c r="V57" s="42"/>
      <c r="W57" s="26"/>
      <c r="X57" s="26"/>
      <c r="Y57" s="16"/>
    </row>
    <row r="58" spans="1:25" ht="24.95" customHeight="1" x14ac:dyDescent="0.25">
      <c r="D58" s="60" t="s">
        <v>104</v>
      </c>
      <c r="E58" s="61" t="s">
        <v>62</v>
      </c>
      <c r="F58" s="61" t="s">
        <v>112</v>
      </c>
      <c r="G58" s="62" t="s">
        <v>105</v>
      </c>
      <c r="H58" s="226"/>
      <c r="I58" s="226"/>
      <c r="J58" s="226"/>
      <c r="K58" s="226"/>
      <c r="L58" s="226"/>
      <c r="M58" s="226"/>
      <c r="R58" s="42"/>
      <c r="S58" s="42"/>
      <c r="T58" s="42"/>
      <c r="U58" s="42"/>
      <c r="V58" s="42"/>
      <c r="W58" s="26"/>
      <c r="X58" s="26"/>
      <c r="Y58" s="16"/>
    </row>
    <row r="59" spans="1:25" ht="24.95" customHeight="1" x14ac:dyDescent="0.25">
      <c r="B59" s="54"/>
      <c r="D59" s="63">
        <v>1</v>
      </c>
      <c r="E59" s="63">
        <v>4</v>
      </c>
      <c r="F59" s="63">
        <v>6</v>
      </c>
      <c r="G59" s="63">
        <v>10</v>
      </c>
      <c r="H59" s="226"/>
      <c r="I59" s="226"/>
      <c r="J59" s="226"/>
      <c r="K59" s="226"/>
      <c r="L59" s="226"/>
      <c r="M59" s="226"/>
      <c r="R59" s="42"/>
      <c r="S59" s="42"/>
      <c r="T59" s="42"/>
      <c r="U59" s="42"/>
      <c r="V59" s="42"/>
      <c r="W59" s="26"/>
      <c r="X59" s="16"/>
      <c r="Y59" s="16"/>
    </row>
    <row r="60" spans="1:25" ht="24.95" customHeight="1" x14ac:dyDescent="0.25">
      <c r="A60" s="226" t="s">
        <v>8</v>
      </c>
      <c r="B60" s="64" t="s">
        <v>100</v>
      </c>
      <c r="C60" s="63">
        <v>1</v>
      </c>
      <c r="D60" s="66">
        <f>$C$60*D59</f>
        <v>1</v>
      </c>
      <c r="E60" s="66">
        <f>$C$60*E59</f>
        <v>4</v>
      </c>
      <c r="F60" s="66">
        <f>$C$60*F59</f>
        <v>6</v>
      </c>
      <c r="G60" s="66">
        <f>$C$60*G59</f>
        <v>10</v>
      </c>
      <c r="H60" s="60" t="s">
        <v>107</v>
      </c>
      <c r="I60" s="65">
        <v>1</v>
      </c>
      <c r="J60" s="57">
        <f>D60*$I$60</f>
        <v>1</v>
      </c>
      <c r="K60" s="57">
        <f>E60*$I$60</f>
        <v>4</v>
      </c>
      <c r="L60" s="57">
        <f>F60*$I$60</f>
        <v>6</v>
      </c>
      <c r="M60" s="57">
        <f>G60*$I$60</f>
        <v>10</v>
      </c>
      <c r="P60" s="9"/>
      <c r="Q60" s="9"/>
      <c r="R60" s="16"/>
      <c r="S60" s="16"/>
      <c r="T60" s="16"/>
      <c r="U60" s="16"/>
      <c r="V60" s="16"/>
      <c r="W60" s="26"/>
      <c r="X60" s="16"/>
      <c r="Y60" s="16"/>
    </row>
    <row r="61" spans="1:25" s="9" customFormat="1" ht="24.95" customHeight="1" x14ac:dyDescent="0.2">
      <c r="A61" s="226"/>
      <c r="B61" s="64" t="s">
        <v>101</v>
      </c>
      <c r="C61" s="63">
        <v>3</v>
      </c>
      <c r="D61" s="67">
        <f>$C$61*D59</f>
        <v>3</v>
      </c>
      <c r="E61" s="67">
        <f>$C$61*E59</f>
        <v>12</v>
      </c>
      <c r="F61" s="67">
        <f>$C$61*F59</f>
        <v>18</v>
      </c>
      <c r="G61" s="67">
        <f>$C$61*G59</f>
        <v>30</v>
      </c>
      <c r="H61" s="60" t="s">
        <v>108</v>
      </c>
      <c r="I61" s="65">
        <v>3</v>
      </c>
      <c r="J61" s="57">
        <f>D61*$I$61</f>
        <v>9</v>
      </c>
      <c r="K61" s="57">
        <f>E61*$I$61</f>
        <v>36</v>
      </c>
      <c r="L61" s="57">
        <f>F61*$I$61</f>
        <v>54</v>
      </c>
      <c r="M61" s="57">
        <f>G61*$I$61</f>
        <v>90</v>
      </c>
    </row>
    <row r="62" spans="1:25" s="9" customFormat="1" ht="24.95" customHeight="1" x14ac:dyDescent="0.2">
      <c r="A62" s="226"/>
      <c r="B62" s="64" t="s">
        <v>102</v>
      </c>
      <c r="C62" s="63">
        <v>6</v>
      </c>
      <c r="D62" s="67">
        <f>$C$62*D59</f>
        <v>6</v>
      </c>
      <c r="E62" s="67">
        <f>$C$62*E59</f>
        <v>24</v>
      </c>
      <c r="F62" s="67">
        <f>$C$62*F59</f>
        <v>36</v>
      </c>
      <c r="G62" s="67">
        <f>$C$62*G59</f>
        <v>60</v>
      </c>
      <c r="H62" s="60" t="s">
        <v>109</v>
      </c>
      <c r="I62" s="65">
        <v>6</v>
      </c>
      <c r="J62" s="57">
        <f>D62*$I$62</f>
        <v>36</v>
      </c>
      <c r="K62" s="57">
        <f>E62*$I$62</f>
        <v>144</v>
      </c>
      <c r="L62" s="57">
        <f>F62*$I$62</f>
        <v>216</v>
      </c>
      <c r="M62" s="58">
        <f>G62*$I$62</f>
        <v>360</v>
      </c>
    </row>
    <row r="63" spans="1:25" s="9" customFormat="1" ht="24.95" customHeight="1" x14ac:dyDescent="0.2">
      <c r="A63" s="226"/>
      <c r="B63" s="64" t="s">
        <v>103</v>
      </c>
      <c r="C63" s="63">
        <v>10</v>
      </c>
      <c r="D63" s="67">
        <f>$C$63*D59</f>
        <v>10</v>
      </c>
      <c r="E63" s="67">
        <f>$C$63*E59</f>
        <v>40</v>
      </c>
      <c r="F63" s="67">
        <f>$C$63*F59</f>
        <v>60</v>
      </c>
      <c r="G63" s="67">
        <f>$C$63*G59</f>
        <v>100</v>
      </c>
      <c r="H63" s="60" t="s">
        <v>110</v>
      </c>
      <c r="I63" s="65">
        <v>10</v>
      </c>
      <c r="J63" s="57">
        <f>D63*$I$63</f>
        <v>100</v>
      </c>
      <c r="K63" s="58">
        <f>E63*$I$63</f>
        <v>400</v>
      </c>
      <c r="L63" s="58">
        <f>F63*$I$63</f>
        <v>600</v>
      </c>
      <c r="M63" s="59">
        <f>G63*$I$63</f>
        <v>1000</v>
      </c>
      <c r="P63" s="8"/>
      <c r="Q63" s="8"/>
    </row>
    <row r="64" spans="1:25" ht="24.95" customHeight="1" x14ac:dyDescent="0.2">
      <c r="A64" s="56"/>
      <c r="D64" s="29"/>
      <c r="E64" s="28"/>
      <c r="F64" s="30"/>
    </row>
    <row r="65" ht="46.5" customHeight="1" x14ac:dyDescent="0.2"/>
  </sheetData>
  <mergeCells count="60">
    <mergeCell ref="P52:P53"/>
    <mergeCell ref="A60:A63"/>
    <mergeCell ref="A43:B43"/>
    <mergeCell ref="C43:D43"/>
    <mergeCell ref="A44:B44"/>
    <mergeCell ref="C44:D44"/>
    <mergeCell ref="A45:B45"/>
    <mergeCell ref="C45:D45"/>
    <mergeCell ref="P48:P49"/>
    <mergeCell ref="A46:B46"/>
    <mergeCell ref="C46:D46"/>
    <mergeCell ref="C39:D39"/>
    <mergeCell ref="C40:D40"/>
    <mergeCell ref="A41:B41"/>
    <mergeCell ref="A42:B42"/>
    <mergeCell ref="C42:D42"/>
    <mergeCell ref="C36:D36"/>
    <mergeCell ref="C37:D37"/>
    <mergeCell ref="C38:D38"/>
    <mergeCell ref="C41:D41"/>
    <mergeCell ref="A10:B10"/>
    <mergeCell ref="C10:D10"/>
    <mergeCell ref="C31:D31"/>
    <mergeCell ref="A27:A31"/>
    <mergeCell ref="C27:D27"/>
    <mergeCell ref="C28:D28"/>
    <mergeCell ref="A32:A33"/>
    <mergeCell ref="C32:D32"/>
    <mergeCell ref="C33:D33"/>
    <mergeCell ref="A34:A38"/>
    <mergeCell ref="C34:D34"/>
    <mergeCell ref="C35:D35"/>
    <mergeCell ref="E10:F10"/>
    <mergeCell ref="A11:B11"/>
    <mergeCell ref="C11:D11"/>
    <mergeCell ref="E11:F11"/>
    <mergeCell ref="A17:A26"/>
    <mergeCell ref="C17:D17"/>
    <mergeCell ref="C21:D21"/>
    <mergeCell ref="C22:D22"/>
    <mergeCell ref="C23:D23"/>
    <mergeCell ref="C24:D24"/>
    <mergeCell ref="C25:D25"/>
    <mergeCell ref="C26:D26"/>
    <mergeCell ref="P16:Q16"/>
    <mergeCell ref="P23:Q23"/>
    <mergeCell ref="P25:Q25"/>
    <mergeCell ref="D56:G57"/>
    <mergeCell ref="O2:T2"/>
    <mergeCell ref="O4:U4"/>
    <mergeCell ref="H56:M59"/>
    <mergeCell ref="C2:D2"/>
    <mergeCell ref="Q17:V17"/>
    <mergeCell ref="C18:D18"/>
    <mergeCell ref="C19:D19"/>
    <mergeCell ref="C20:D20"/>
    <mergeCell ref="C29:D29"/>
    <mergeCell ref="C30:D30"/>
    <mergeCell ref="F13:N15"/>
    <mergeCell ref="C16:D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election activeCell="C13" sqref="C13"/>
    </sheetView>
  </sheetViews>
  <sheetFormatPr baseColWidth="10" defaultRowHeight="12.75" x14ac:dyDescent="0.2"/>
  <cols>
    <col min="3" max="3" width="56.7109375" customWidth="1"/>
  </cols>
  <sheetData>
    <row r="1" spans="1:3" ht="12.75" customHeight="1" x14ac:dyDescent="0.2"/>
    <row r="3" spans="1:3" ht="34.5" customHeight="1" x14ac:dyDescent="0.2">
      <c r="A3" s="249" t="s">
        <v>239</v>
      </c>
      <c r="B3" s="249" t="s">
        <v>240</v>
      </c>
      <c r="C3" s="249" t="s">
        <v>241</v>
      </c>
    </row>
    <row r="4" spans="1:3" x14ac:dyDescent="0.2">
      <c r="A4" s="249"/>
      <c r="B4" s="249"/>
      <c r="C4" s="249"/>
    </row>
    <row r="5" spans="1:3" x14ac:dyDescent="0.2">
      <c r="A5" s="137">
        <v>1</v>
      </c>
      <c r="B5" s="138">
        <v>42271</v>
      </c>
      <c r="C5" s="137" t="s">
        <v>242</v>
      </c>
    </row>
    <row r="6" spans="1:3" ht="56.25" x14ac:dyDescent="0.2">
      <c r="A6" s="137">
        <v>2</v>
      </c>
      <c r="B6" s="139">
        <v>43636</v>
      </c>
      <c r="C6" s="140" t="s">
        <v>251</v>
      </c>
    </row>
    <row r="7" spans="1:3" ht="49.5" customHeight="1" x14ac:dyDescent="0.2">
      <c r="A7" s="141">
        <v>3</v>
      </c>
      <c r="B7" s="139">
        <v>44032</v>
      </c>
      <c r="C7" s="140" t="s">
        <v>252</v>
      </c>
    </row>
    <row r="9" spans="1:3" x14ac:dyDescent="0.2">
      <c r="A9" s="135" t="s">
        <v>243</v>
      </c>
      <c r="B9" s="136"/>
      <c r="C9" s="136"/>
    </row>
  </sheetData>
  <mergeCells count="3">
    <mergeCell ref="A3:A4"/>
    <mergeCell ref="B3:B4"/>
    <mergeCell ref="C3: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FC24CF6C3510E4C96A55CA021ABE083" ma:contentTypeVersion="14" ma:contentTypeDescription="Crear nuevo documento." ma:contentTypeScope="" ma:versionID="fee13312bb4aa7775ff26d0a13ab75e2">
  <xsd:schema xmlns:xsd="http://www.w3.org/2001/XMLSchema" xmlns:xs="http://www.w3.org/2001/XMLSchema" xmlns:p="http://schemas.microsoft.com/office/2006/metadata/properties" xmlns:ns3="54c37009-7dda-4b14-835c-ecd7a5104f64" xmlns:ns4="8735c14e-b7cd-497a-b83b-ed1fe162f97b" targetNamespace="http://schemas.microsoft.com/office/2006/metadata/properties" ma:root="true" ma:fieldsID="d2b1381415f529ca73aa48470f14b676" ns3:_="" ns4:_="">
    <xsd:import namespace="54c37009-7dda-4b14-835c-ecd7a5104f64"/>
    <xsd:import namespace="8735c14e-b7cd-497a-b83b-ed1fe162f9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37009-7dda-4b14-835c-ecd7a5104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5c14e-b7cd-497a-b83b-ed1fe162f9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A6ED35-3A3F-4918-8C66-45421493F374}">
  <ds:schemaRef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8735c14e-b7cd-497a-b83b-ed1fe162f97b"/>
    <ds:schemaRef ds:uri="54c37009-7dda-4b14-835c-ecd7a5104f64"/>
  </ds:schemaRefs>
</ds:datastoreItem>
</file>

<file path=customXml/itemProps2.xml><?xml version="1.0" encoding="utf-8"?>
<ds:datastoreItem xmlns:ds="http://schemas.openxmlformats.org/officeDocument/2006/customXml" ds:itemID="{357D126D-C959-408B-8550-643AC5218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37009-7dda-4b14-835c-ecd7a5104f64"/>
    <ds:schemaRef ds:uri="8735c14e-b7cd-497a-b83b-ed1fe162f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9F521B-11ED-4793-8F4B-C0D54D28B2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DT. Magdalena</vt:lpstr>
      <vt:lpstr>Referencias</vt:lpstr>
      <vt:lpstr>Control de Cambios</vt:lpstr>
      <vt:lpstr>'DT. Magdalena'!Área_de_impresión</vt:lpstr>
    </vt:vector>
  </TitlesOfParts>
  <Company>sofasa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sofasa s.a</dc:creator>
  <cp:lastModifiedBy>Willington Esneider Gomez Prieto</cp:lastModifiedBy>
  <cp:lastPrinted>2020-04-13T18:10:21Z</cp:lastPrinted>
  <dcterms:created xsi:type="dcterms:W3CDTF">2000-07-29T14:19:46Z</dcterms:created>
  <dcterms:modified xsi:type="dcterms:W3CDTF">2021-11-11T16:58:43Z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0x010100CFC24CF6C3510E4C96A55CA021ABE083</vt:lpwstr>
  </property>
</Properties>
</file>