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ego.silva\Desktop\formatos NT\para acta\"/>
    </mc:Choice>
  </mc:AlternateContent>
  <bookViews>
    <workbookView xWindow="0" yWindow="0" windowWidth="24000" windowHeight="8085"/>
  </bookViews>
  <sheets>
    <sheet name="FICHA-RH" sheetId="5" r:id="rId1"/>
    <sheet name="JURIDICO" sheetId="1" r:id="rId2"/>
    <sheet name="FINANCIERO" sheetId="2" r:id="rId3"/>
    <sheet name="TECNICO" sheetId="3" r:id="rId4"/>
  </sheets>
  <definedNames>
    <definedName name="_ftn1" localSheetId="0">'FICHA-RH'!$A$125</definedName>
    <definedName name="_ftnref1" localSheetId="0">'FICHA-RH'!$A$55</definedName>
    <definedName name="_GoBack" localSheetId="0">'FICHA-RH'!$B$49</definedName>
    <definedName name="_xlnm.Print_Area" localSheetId="0">'FICHA-RH'!$A$1:$F$126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5" l="1"/>
  <c r="I91" i="5"/>
  <c r="I90" i="5"/>
  <c r="I89" i="5"/>
  <c r="I88" i="5"/>
  <c r="I87" i="5"/>
  <c r="I86" i="5"/>
  <c r="I85" i="5"/>
  <c r="I83" i="5"/>
  <c r="M83" i="5" s="1"/>
  <c r="I82" i="5"/>
  <c r="I81" i="5"/>
  <c r="I80" i="5"/>
  <c r="I79" i="5"/>
  <c r="I78" i="5"/>
  <c r="I77" i="5"/>
  <c r="I76" i="5"/>
  <c r="I75" i="5"/>
  <c r="I74" i="5"/>
  <c r="I73" i="5"/>
  <c r="I72" i="5"/>
  <c r="I71" i="5"/>
  <c r="I70" i="5"/>
  <c r="M70" i="5" s="1"/>
  <c r="I69" i="5"/>
  <c r="M69" i="5" s="1"/>
  <c r="I68" i="5"/>
  <c r="M68" i="5" s="1"/>
  <c r="I67" i="5"/>
  <c r="M67" i="5" s="1"/>
  <c r="I66" i="5"/>
  <c r="M66" i="5" s="1"/>
  <c r="I65" i="5"/>
  <c r="M65" i="5" s="1"/>
  <c r="I64" i="5"/>
  <c r="M64" i="5" s="1"/>
  <c r="I63" i="5"/>
  <c r="I62" i="5"/>
  <c r="I61" i="5"/>
  <c r="I60" i="5"/>
  <c r="I59" i="5"/>
  <c r="J57" i="5"/>
  <c r="I57" i="5"/>
  <c r="J56" i="5"/>
  <c r="I56" i="5"/>
  <c r="K56" i="5" s="1"/>
  <c r="J55" i="5"/>
  <c r="I55" i="5"/>
  <c r="K55" i="5" s="1"/>
  <c r="J54" i="5"/>
  <c r="I54" i="5"/>
  <c r="K54" i="5" s="1"/>
  <c r="J53" i="5"/>
  <c r="I53" i="5"/>
  <c r="K53" i="5" s="1"/>
  <c r="J52" i="5"/>
  <c r="I52" i="5"/>
  <c r="J51" i="5"/>
  <c r="I51" i="5"/>
  <c r="J49" i="5"/>
  <c r="I49" i="5"/>
  <c r="J48" i="5"/>
  <c r="I48" i="5"/>
  <c r="J47" i="5"/>
  <c r="I47" i="5"/>
  <c r="K47" i="5" s="1"/>
  <c r="J46" i="5"/>
  <c r="I46" i="5"/>
  <c r="J45" i="5"/>
  <c r="I45" i="5"/>
  <c r="J44" i="5"/>
  <c r="I44" i="5"/>
  <c r="I43" i="5"/>
  <c r="I42" i="5"/>
  <c r="I41" i="5"/>
  <c r="I40" i="5"/>
  <c r="I39" i="5"/>
  <c r="I38" i="5"/>
  <c r="I37" i="5"/>
  <c r="I36" i="5"/>
  <c r="I35" i="5"/>
  <c r="I34" i="5"/>
  <c r="I33" i="5"/>
  <c r="I32" i="5"/>
  <c r="I84" i="5"/>
  <c r="S91" i="5"/>
  <c r="R91" i="5"/>
  <c r="Q91" i="5"/>
  <c r="P91" i="5"/>
  <c r="M75" i="5"/>
  <c r="P57" i="5"/>
  <c r="P49" i="5"/>
  <c r="K46" i="5" l="1"/>
  <c r="K45" i="5"/>
  <c r="L92" i="5"/>
  <c r="K57" i="5"/>
  <c r="K52" i="5"/>
  <c r="K51" i="5"/>
  <c r="K49" i="5"/>
  <c r="K48" i="5"/>
  <c r="K44" i="5"/>
  <c r="J43" i="5"/>
  <c r="K43" i="5" s="1"/>
  <c r="L91" i="5"/>
  <c r="T91" i="5"/>
  <c r="M59" i="5"/>
  <c r="M90" i="5" s="1"/>
  <c r="L57" i="5" l="1"/>
  <c r="M57" i="5" s="1"/>
  <c r="L49" i="5"/>
  <c r="M49" i="5" s="1"/>
  <c r="M91" i="5"/>
  <c r="M92" i="5" s="1"/>
  <c r="M97" i="5" l="1"/>
  <c r="O97" i="5" s="1"/>
  <c r="C25" i="5"/>
  <c r="C24" i="5" l="1"/>
  <c r="C28" i="5" s="1"/>
</calcChain>
</file>

<file path=xl/comments1.xml><?xml version="1.0" encoding="utf-8"?>
<comments xmlns="http://schemas.openxmlformats.org/spreadsheetml/2006/main">
  <authors>
    <author>Andres</author>
  </authors>
  <commentList>
    <comment ref="C6" authorId="0" shapeId="0">
      <text>
        <r>
          <rPr>
            <sz val="9"/>
            <color indexed="81"/>
            <rFont val="Tahoma"/>
            <family val="2"/>
          </rPr>
          <t xml:space="preserve"> Una vez se comunique a la entidad territorial que el proyecto es viabilizado y priorizado, tendrán sólo  60 días calendario, para que los proyectos sean aprobados en los respectivos OCAD, de lo contrario los recursos serán asignados al proyecto viabilizado que siga en el orden de priorización. La Unidad continuará ofreciendo el acompañamiento a las entidades territoriales para que cuando haya voluntad por parte de las mismas, se utilicen las regalías para financiar los proyectos de asistencia, atención y reparación integral a las víctimas, brindando el apoyo en la formulación de proyectos y en la presentación de los mismos en los OCAD. Este escenario es muy favorable, ya que para todos los proyectos financiados o cofinanciados con recursos de regalías hay un sistema de seguimiento definido por el SGR, que complementará el
seguimiento realizado a través de este proyecto.</t>
        </r>
      </text>
    </comment>
    <comment ref="C9" authorId="0" shapeId="0">
      <text>
        <r>
          <rPr>
            <sz val="9"/>
            <color indexed="81"/>
            <rFont val="Tahoma"/>
            <family val="2"/>
          </rPr>
          <t xml:space="preserve"> Tener en cuenta el  monto máximo de aporte en especie descrito en el numeral 5.2. </t>
        </r>
      </text>
    </comment>
  </commentList>
</comments>
</file>

<file path=xl/comments2.xml><?xml version="1.0" encoding="utf-8"?>
<comments xmlns="http://schemas.openxmlformats.org/spreadsheetml/2006/main">
  <authors>
    <author>Andres</author>
  </authors>
  <commentList>
    <comment ref="C4" authorId="0" shapeId="0">
      <text>
        <r>
          <rPr>
            <sz val="9"/>
            <color indexed="81"/>
            <rFont val="Tahoma"/>
            <family val="2"/>
          </rPr>
          <t>Ver Ley 1448 de 2011. Artículo 156. La víctima será registrada y accederá a las medidas de asistencia y reparación previstas en la presente
Ley dependiendo de la vulneración en sus derechos y las características del hecho víctimizante.</t>
        </r>
      </text>
    </comment>
    <comment ref="C5" authorId="0" shapeId="0">
      <text>
        <r>
          <rPr>
            <sz val="9"/>
            <color indexed="81"/>
            <rFont val="Tahoma"/>
            <family val="2"/>
          </rPr>
          <t xml:space="preserve"> La población beneficiaria deberá encontrarse incluida en el Registro Único de Víctimas, medio por el cual se comprobará también el hecho víctimizante. </t>
        </r>
      </text>
    </comment>
    <comment ref="C32" authorId="0" shapeId="0">
      <text>
        <r>
          <rPr>
            <sz val="9"/>
            <color indexed="81"/>
            <rFont val="Tahoma"/>
            <family val="2"/>
          </rPr>
          <t xml:space="preserve">Los proyectos que tengan contrapartida recursos del Sistema General de Regalías, deberán tener radicación previa ante el SUIFP, contar con BPIN, y haber efectuado los trámites pertinentes para convocar al OCAD. </t>
        </r>
      </text>
    </comment>
  </commentList>
</comments>
</file>

<file path=xl/sharedStrings.xml><?xml version="1.0" encoding="utf-8"?>
<sst xmlns="http://schemas.openxmlformats.org/spreadsheetml/2006/main" count="515" uniqueCount="234">
  <si>
    <t xml:space="preserve">1. </t>
  </si>
  <si>
    <t xml:space="preserve">2. </t>
  </si>
  <si>
    <t xml:space="preserve">No. </t>
  </si>
  <si>
    <t xml:space="preserve">Requisitos Habilitantes </t>
  </si>
  <si>
    <t xml:space="preserve">Carta de presentación del proyecto firmada por los representantes legales de las entidades territoriales beneficiadas por el proyecto donde se especifique la siguiente información (ver Anexos de las condiciones generales de proyectos de inversión - Anexo 1): </t>
  </si>
  <si>
    <t>Aceptación de las condiciones de inscripción.</t>
  </si>
  <si>
    <t>Nombre del proyecto</t>
  </si>
  <si>
    <t xml:space="preserve">Valor total del proyecto </t>
  </si>
  <si>
    <t xml:space="preserve">Municipios y/o distritos beneficiados directamente.   </t>
  </si>
  <si>
    <t xml:space="preserve">Aporte realizado por cada entidad  </t>
  </si>
  <si>
    <t xml:space="preserve">Recursos de cofinanciación solicitados  </t>
  </si>
  <si>
    <t xml:space="preserve">Componente de política  </t>
  </si>
  <si>
    <t xml:space="preserve">Sector de inversión   </t>
  </si>
  <si>
    <t xml:space="preserve">Entidad territorial ejecutora propuesta  </t>
  </si>
  <si>
    <t>Tiempo de ejecución</t>
  </si>
  <si>
    <t>Datos de contacto correspondientes a dos (2) servidores públicos a cargo del proyecto</t>
  </si>
  <si>
    <t>Firma de aceptación de la información registrada por parte de todos los representantes legales de las entidades aportantes en el proyecto.</t>
  </si>
  <si>
    <t>Se deben presentar certificaciones firmadas por los representantes legales de las entidades territoriales beneficiadas por el proyecto, o quienes hagan sus veces, en las que conste que el proyecto concuerda con los objetivos de los planes de desarrollo departamentales, municipales y/o distritales, según sea el caso. (ver Anexos de las condiciones generales de proyectos de inversión -  Anexo 5)     Nota: Se tendrán en cuenta las certificaciones en las que conste que el proyecto concuerda con los objetivos del plan de desarrollo 2012-2015 hasta tanto no sean aprobados los planes de desarrollo de las entidades territoriales 20162019.</t>
  </si>
  <si>
    <t xml:space="preserve">Para acreditar la titularidad del inmueble, se deberá allegar alguno de los siguientes requisitos:     </t>
  </si>
  <si>
    <t>Certificado de tradición y libertad con máximo tres (3) meses de expedición, donde conste que la propiedad corresponde al departamento, municipio, distrito o entidad pública, a excepción de los bienes  e uso público que conforme a las normas vigentes no son sujetos de registro.</t>
  </si>
  <si>
    <t xml:space="preserve">Cuando el proyecto se va implementar en un territorio indígena o de comunidades negras, afrodescendientes, raizales o palenqueras y se requiere verificar la propiedad de la tierra por parte del pueblo o comunidad, hacer allegar la resolución o notificación del INCODER sobre su constitución, ampliación, reestructuración o saneamiento –según sea el caso- </t>
  </si>
  <si>
    <t>Tenga en cuenta el Anexo 7 sobre Legalidad de Predios</t>
  </si>
  <si>
    <t xml:space="preserve">En el caso de los municipios, y en aplicación del artículo 48 de la ley 1551 de 2012, bastara que estos acrediten la posesión del bien objeto de intervención y su destinación al uso público o a la prestación de un servicio público. </t>
  </si>
  <si>
    <t xml:space="preserve">En los casos en que la entidad territorial ya haya suscrito convenios con la Unidad en el marco del Banco de Gestion de Proyectos,  deberá adjuntarse la  respectiva acta de liquidación suscrita por las partes. </t>
  </si>
  <si>
    <t>ASPECTOS JURIDICOS</t>
  </si>
  <si>
    <t>ASPECTOS FINANCIEROS</t>
  </si>
  <si>
    <t>Certificados de disponibilidad presupuestal que respalden la financiación del proyecto, expedidos por la dependencia competente de la(s) entidad(es) territorial(es) correspondientes, con vigencia mínima de seis (6) meses</t>
  </si>
  <si>
    <t>En los casos cuya fuente de financiación sean recursos del Sistema General de Regalías se deberá aportar copia del registro del proyecto en el Banco de Proyectos del Sistema General de Regalías</t>
  </si>
  <si>
    <t>Si el proyecto presentado tiene como contrapartida recursos de otros fondos, o bolsas concursables, se debe
presentar constancia que el proyecto ya fue inscrito en éstos, cumpliendo con el lleno de requisitos.</t>
  </si>
  <si>
    <t>Nota: La Entidad Territorial responsable de la ejecución del proyecto que sea cofinanciado con fuentes de origen privado, responderá por estos aportes en caso de incumplimiento o demora en la entrega; de igual manera la entidad territorial deberá garantizar el aporte de las demás entidades participantes en el proyecto.</t>
  </si>
  <si>
    <t>ASPECTOS TECNICOS</t>
  </si>
  <si>
    <t xml:space="preserve">El proyecto debe estar en fase de factibilidad , para lo cual se deberá anexar en medio magnético un listado de los potenciales beneficiarios del proyecto, que se encuentren incluidos en el RUV y que deberá estar verificado por la Dirección Territorial correspondiente. </t>
  </si>
  <si>
    <t xml:space="preserve"> El proyecto debe estar dirigido a atender a la población víctima , para lo cual las entidades territoriales postulantes deben presentar un certificado expedido por sus representantes legales, en el cual se certifique:</t>
  </si>
  <si>
    <t>Como mínimo 60% de la población beneficiada por el proyecto debe ser víctima de desplazamiento forzado y la población restante víctima de otros hechos víctimizantes</t>
  </si>
  <si>
    <t>Criterios de focalización de la Población Objetivo definida dentro del Proyecto.</t>
  </si>
  <si>
    <t>Los proyectos de inversión deben beneficiar directamente como mínimo a dos (2) municipios y/o distritos</t>
  </si>
  <si>
    <t>Proyecto formulado en la Metodología General para la Formulación de Proyectos de Inversión Pública – MGA. (MGA última versión)</t>
  </si>
  <si>
    <t>Soportes técnicos del proyecto que demuestren la viabilidad legal, técnica, financiera, social y ambiental del proyecto:</t>
  </si>
  <si>
    <t>Se debe aportar el presupuesto detallado (incluir las fuentes de financiación), el análisis de precios unitarios actualizado y una certificación de los representante legales de las entidades territoriales participantes, o quienes hagan sus veces, en la que conste que avalan el presupuesto presentado, que los precios son acordes con los precios promedio de la región y que son los utilizados para este tipo de proyectos.</t>
  </si>
  <si>
    <t xml:space="preserve">Documento técnico que detalle el proyecto presentado en versión Metodología General para la Formulación de Proyectos de Inversión Pública-MGA. Además deberá anexar documento que contenga un análisis económico, técnico y normativo - regulatorio así: </t>
  </si>
  <si>
    <r>
      <rPr>
        <b/>
        <sz val="11"/>
        <color theme="1"/>
        <rFont val="Calibri"/>
        <family val="2"/>
        <scheme val="minor"/>
      </rPr>
      <t>ECONÓMICO:</t>
    </r>
    <r>
      <rPr>
        <sz val="11"/>
        <color theme="1"/>
        <rFont val="Calibri"/>
        <family val="2"/>
        <scheme val="minor"/>
      </rPr>
      <t xml:space="preserve"> Análisis de datos de: (i) Análisis general del mercado (demanda-oferta), dinámica regional de producción, comercialización, distribución, precios, entre otros,  (ii) productos incluidos dentro del sector; (iii) agentes que componen el sector; (iv) gremios y asociaciones que participan en el sector; (v) cifras totales de ventas; (vi) perspectivas de crecimiento, inversión y ventas; (v) variables económicas que afectan el sector como inflación, variación del SMMLV y la tasa de cambio; (vii) cadena de producción y distribución específicamente del producto del proyecto; (viii) materias primas necesarias para la producción y la variación de sus precios; y (ix) dinámica de importaciones, exportaciones y contrabando, en caso de que aplique.</t>
    </r>
  </si>
  <si>
    <r>
      <rPr>
        <b/>
        <sz val="11"/>
        <color theme="1"/>
        <rFont val="Calibri"/>
        <family val="2"/>
        <scheme val="minor"/>
      </rPr>
      <t>TÉCNICO</t>
    </r>
    <r>
      <rPr>
        <sz val="11"/>
        <color theme="1"/>
        <rFont val="Calibri"/>
        <family val="2"/>
        <scheme val="minor"/>
      </rPr>
      <t>: En el contenido del documento se deben incluir las condiciones técnicas y tecnológicas de los bienes o servicios a proveer en el mismo, teniendo en cuenta si está destinado a la creación de nuevos productos y oportunidades de mercado (innovación). Así mismo, se debe garantizar que el producto, bien o servicio a suministrar cumpla las siguientes características: (i) especificaciones de calidad; (ii)  condiciones especiales para la entrega (cadenas de frío, sistemas de vigilancia, etc.), (iii) tiempos de entrega; y (vi) disponibilidad de asistencia técnica local, en los casos que se requiera</t>
    </r>
  </si>
  <si>
    <r>
      <rPr>
        <b/>
        <sz val="11"/>
        <color theme="1"/>
        <rFont val="Calibri"/>
        <family val="2"/>
        <scheme val="minor"/>
      </rPr>
      <t>SOCIAL</t>
    </r>
    <r>
      <rPr>
        <sz val="11"/>
        <color theme="1"/>
        <rFont val="Calibri"/>
        <family val="2"/>
        <scheme val="minor"/>
      </rPr>
      <t>: Evidenciar un ejercicio participativo que muestre las necesidades, intereses, situaciones no deseadas y problemas centrales de la comunidad.</t>
    </r>
  </si>
  <si>
    <r>
      <rPr>
        <b/>
        <sz val="11"/>
        <color theme="1"/>
        <rFont val="Calibri"/>
        <family val="2"/>
        <scheme val="minor"/>
      </rPr>
      <t>MARCO NORMATIVO - REGULATORIO</t>
    </r>
    <r>
      <rPr>
        <sz val="11"/>
        <color theme="1"/>
        <rFont val="Calibri"/>
        <family val="2"/>
        <scheme val="minor"/>
      </rPr>
      <t xml:space="preserve">: Se debe identificar la regulación aplicable al objeto del proyecto, tanto la que influye en el mercado del bien, obra o servicio, como la que regula la actividad de los proveedores y compradores. Lo anterior atendiendo los lineamientos establecidos por el Grupo de Gestion Contractual de la Unidad y de Colombia Compra Eficiente.  </t>
    </r>
  </si>
  <si>
    <t>Definir el perfil del personal requerido para el desarrollo del proyecto.</t>
  </si>
  <si>
    <t>En los casos en que el proyecto sea producto de un proceso de formulación participativa con población víctima, se deben aportar los soportes que den cuenta de dicho proceso: actas, listados de asistencia, registros fotográficos</t>
  </si>
  <si>
    <t>Si el proyecto presentado tiene como contrapartida recursos de otros fondos, o bolsas concursables debe haber surtido los trámites necesarios para el acceso a dichos recursos, y el representante legal deberá certificarlo</t>
  </si>
  <si>
    <t>El proyecto debe incluir una actividad para sistematizar la información de los beneficiarios de los proyectos, para  que posteriormente sea interoperable con la Red Nacional de Información, haciendo especial énfasis en la identificación de la población beneficiaria y en las atenciones dadas a cada beneficiario. Las variables  mínimas que se deben reportar son las señaladas en el documento “Anexo variables mínimas para la recepción de datos de la población beneficiaria”. Así mismo, el proyecto debe contemplar dentro de sus actividades el levantamiento de una línea de base para los beneficiarios.</t>
  </si>
  <si>
    <t>Se deberá entregar toda la información producida en la ejecución del proyecto a la Unidad, de acuerdo con los procedimientos establecidos para el efecto.</t>
  </si>
  <si>
    <t xml:space="preserve">Requisitos sectoriales de acuerdo con lo señalado en los Anexos de las condiciones generales de proyectos de inversión - Anexo 4. </t>
  </si>
  <si>
    <t xml:space="preserve">En el caso en que se beneficie a un sujeto de reparación colectiva, el proyecto debe estar acorde con las medidas y acciones establecidas en el Plan Integral de Reparación Colectiva. Se debe adjuntar la resolución de inclusión del Sujeto en el RUV, como la identificación de las personas que hacen parte del sujeto y son víctimas (entregar en medio magnético) </t>
  </si>
  <si>
    <t>Diligenciamiento del reporte de acciones adelantadas por las entidades territoriales, durante el semestre anterior a la radicación del proyecto en el banco, en el Reporte del Sistema de Información Coordinación y Seguimiento Territorial -RUSICST, lo cual se validará con el sistema de información</t>
  </si>
  <si>
    <r>
      <t xml:space="preserve">Para los casos en que aplique, se deben presentar certificaciones en las que conste que el proyecto está acorde con los usos y tratamientos del suelo definidos para su territorio en los planes de ordenamiento territorial (POT), planes básicos de ordenamiento territorial (PBOT) y/o esquemas de ordenamiento territorial (EOT), firmadas por los representantes legales de las respectivas entidades territoriales.
Adicionalmente, dicha certificación deberá acreditar que el terreno en el cual se desarrollará el proyecto no es una zona de riesgo o afectación y que cuenta con los respectivos servicios públicos.
</t>
    </r>
    <r>
      <rPr>
        <b/>
        <sz val="11"/>
        <color theme="1"/>
        <rFont val="Calibri"/>
        <family val="2"/>
        <scheme val="minor"/>
      </rPr>
      <t xml:space="preserve">
Ver Anexos de las condiciones generales de proyectos de inversión - Anexo 5. </t>
    </r>
  </si>
  <si>
    <r>
      <t xml:space="preserve">Se deben presentar certificaciones firmadas por los representantes legales de las entidades territoriales en las que conste que el proyecto a cofinanciar está articulado y concuerda con los programas o proyectos de los Planes de Acción Territoriales para la atención y reparación integral de las víctimas en dichos territorios. La Unidad realizará la verificación de acuerdo con lo reportado en el Tablero PAT.
</t>
    </r>
    <r>
      <rPr>
        <b/>
        <sz val="11"/>
        <color theme="1"/>
        <rFont val="Calibri"/>
        <family val="2"/>
        <scheme val="minor"/>
      </rPr>
      <t xml:space="preserve">Ver Anexos de las condiciones generales de proyectos de inversión - Anexo 5 </t>
    </r>
  </si>
  <si>
    <r>
      <t xml:space="preserve">Certificaciones del registro de los proyectos en los bancos de programas y proyectos de inversión de las entidades territoriales que aporten recursos, para la cofinanciación del proyecto, las cuales deben presentar el número de registro en el banco de proyectos, y deben ser firmadas por los representantes legales de las respectivas entidades territoriales.
</t>
    </r>
    <r>
      <rPr>
        <b/>
        <sz val="11"/>
        <color theme="1"/>
        <rFont val="Calibri"/>
        <family val="2"/>
        <scheme val="minor"/>
      </rPr>
      <t xml:space="preserve">Ver Anexos de las condiciones generales de proyectos de inversión - Anexo 5 </t>
    </r>
  </si>
  <si>
    <r>
      <t xml:space="preserve">Plan Operativo del proyecto de acuerdo con el formato definido en el documento. 
</t>
    </r>
    <r>
      <rPr>
        <b/>
        <sz val="11"/>
        <color theme="1"/>
        <rFont val="Calibri"/>
        <family val="2"/>
        <scheme val="minor"/>
      </rPr>
      <t>Ver Anexos de las condiciones generales de proyectos de inversión - Anexo 6.</t>
    </r>
    <r>
      <rPr>
        <sz val="11"/>
        <color theme="1"/>
        <rFont val="Calibri"/>
        <family val="2"/>
        <scheme val="minor"/>
      </rPr>
      <t xml:space="preserve"> </t>
    </r>
  </si>
  <si>
    <r>
      <t xml:space="preserve">Certificado de sostenibilidad del proyecto que garantice la operación, funcionamiento y mantenimiento del proyecto firmado por los representantes legales de las entidades territoriales, de acuerdo con la responsabilidad que estos asuman según la carta de presentación del proyecto.
</t>
    </r>
    <r>
      <rPr>
        <b/>
        <sz val="11"/>
        <color theme="1"/>
        <rFont val="Calibri"/>
        <family val="2"/>
        <scheme val="minor"/>
      </rPr>
      <t xml:space="preserve">Ver Anexos de las condiciones generales de proyectos de inversión - Anexo 5 </t>
    </r>
  </si>
  <si>
    <t>En consideración de la alta incidencia de las afectaciones del conflicto armado sobre los grupos étnicos, y con el fin de promover y garantizar sus derechos tanto individuales como colectivos, se recibirán proyectos que involucren y beneficien a comunidades, asentamientos, resguardos, cabildos, consejos comunitarios, Kumpanias, o cualquier agrupación legal de indígenas, negros, afrocolombianos, palenqueros, raizales o Rrom.
Dadas las características distintivas y diferenciales de estos grupos y las reglamentaciones y normatividad de protección a sus formas de vida, territorio y organización propia, toda propuesta que se presente involucrándolos debe respetar procesos participativos adecuados de diálogo y concertación con las autoridades, y/o organismos reconocidos y aceptados por la comunidad como sus representantes oficiales e investidos de plena autoridad por ellos. En este caso se entenderá que el proyecto es presentado de manera conjunta y consensuada, y para efectos de su legalidad se acordarán las instancias y mecanismos que acuerden las dos partes, a fin de su blindaje y consolidación.
Para estos efectos, deben ser consideradas los siguientes requisitos:
a)    Acta suscrita por la comunidad y/o la autoridad que ella acepte y delegue donde conste que se conoce y acepta la presentación del proyecto
b)    Acta de la autoridad territorial donde conste que el proyecto se presenta previo diálogo y concertación con la comunidad, y lo acepta en los términos habilitantes del Banco de Gestión de Proyectos.
c)     Acta de las dos autoridades (indígena y territorial), consignando el acuerdo de presentar de manera conjunta el proyecto  (puede darse que las dos actas arriba mencionadas tengan las firmas de las dos partes, en cuyo caso se hace innecesaria esta tercera acta). 
Estos procedimientos no excluyen la obligación de los entes territoriales o cualquier otra entidad pública o privada de respetar y acatar el derecho a la consulta previa en iniciativas o proyectos que sean de iniciativa unilateral y tengan efectos sobre las comunidades.
En los casos que los proyectos tengan como lugar de realización los territorios étnicos o comunidades que se encuentren en los mismos, la entidad territorial deberá demostrar a la Unidad que el proceso se adelantó con las autoridades étnicas establecidas por la ley.</t>
  </si>
  <si>
    <r>
      <t xml:space="preserve">Certificación en la que se garantice que los beneficiarios que hayan recibido proyectos cofinanciados por el banco gestión de proyectos no podrán volver a recibir proyectos bajo la misma línea de inversión.  
</t>
    </r>
    <r>
      <rPr>
        <b/>
        <sz val="11"/>
        <color theme="1"/>
        <rFont val="Calibri"/>
        <family val="2"/>
        <scheme val="minor"/>
      </rPr>
      <t xml:space="preserve">Ver Anexos de las condiciones generales de proyectos de inversión - Anexo 5. </t>
    </r>
  </si>
  <si>
    <t>Cronograma procedimental en el cual se detalle:</t>
  </si>
  <si>
    <t>Fecha de aprobación en OCAD, en los casos que corresponda , cuando aplique.</t>
  </si>
  <si>
    <t xml:space="preserve">Fecha de incorporación al presupuesto de la entidad ejecutora. </t>
  </si>
  <si>
    <t>Fecha estimada de fin de trámite de vigencias futuras, cuando aplique</t>
  </si>
  <si>
    <t>COMPONENTE</t>
  </si>
  <si>
    <t>En los casos cuya fuente de financiación sea de origen privado o entidades estatales diferentes a entidades
territoriales, se debe aportar la(s) carta(s) de intención expedidas por las entidades aportantes y suscritas por el representante legal (para las entidades privadas) u ordenador del gasto (entidades públicas) o certificado de disponibilidad presupuestal según corresponda.</t>
  </si>
  <si>
    <t>ENTIDAD TERRITORIAL</t>
  </si>
  <si>
    <t>Nombre 1</t>
  </si>
  <si>
    <t>Nombre 2</t>
  </si>
  <si>
    <t>Nombre 3</t>
  </si>
  <si>
    <t>Nombre 4</t>
  </si>
  <si>
    <t>OK</t>
  </si>
  <si>
    <t>PENDIENTE</t>
  </si>
  <si>
    <t>NO APLICA</t>
  </si>
  <si>
    <r>
      <t xml:space="preserve">Certificado firmado por los representantes legales de las entidades territoriales donde informe que las actividades que se pretenden cofinanciar con los recursos de la Unidad no están siendo financiadas o no han sido financiadas con otros recursos.
</t>
    </r>
    <r>
      <rPr>
        <b/>
        <sz val="11"/>
        <color theme="1"/>
        <rFont val="Calibri"/>
        <family val="2"/>
        <scheme val="minor"/>
      </rPr>
      <t>(ver Anexos de las condiciones generales de proyectos de inversión - Anexo 5)</t>
    </r>
    <r>
      <rPr>
        <sz val="11"/>
        <color theme="1"/>
        <rFont val="Calibri"/>
        <family val="2"/>
        <scheme val="minor"/>
      </rPr>
      <t xml:space="preserve">
</t>
    </r>
  </si>
  <si>
    <r>
      <t xml:space="preserve">En los casos que haya aportes en especie , se debe adjuntar la certificación firmada por los representantes legales en la cual conste la descripción de los aportes en especie de acuerdo con el formato definido en los Anexos de las condiciones generales de proyectos de inversión - </t>
    </r>
    <r>
      <rPr>
        <b/>
        <sz val="11"/>
        <color theme="1"/>
        <rFont val="Calibri"/>
        <family val="2"/>
        <scheme val="minor"/>
      </rPr>
      <t>Anexo 5 (no superior a 50%)</t>
    </r>
  </si>
  <si>
    <r>
      <t xml:space="preserve">Certificación en la que conste que el proyecto cumple con los montos y topes máximos de cofinanciación en las líneas de inversión definidas Anexos de las condiciones generales de proyectos de inversión - </t>
    </r>
    <r>
      <rPr>
        <b/>
        <sz val="11"/>
        <color theme="1"/>
        <rFont val="Calibri"/>
        <family val="2"/>
        <scheme val="minor"/>
      </rPr>
      <t>Anexo 5</t>
    </r>
  </si>
  <si>
    <t>RECOMENDACIÓN PARA EL CORRECTO DILIGENCIAMIENTO DE ESTE FORMATO: Lea y atienda las notas aclaratorias que tienen algunas casillas.</t>
  </si>
  <si>
    <t>Número ORFEO</t>
  </si>
  <si>
    <t>NOMBRE DE PROYECTO</t>
  </si>
  <si>
    <t>Fecha de radicación o de la Guía de envió.</t>
  </si>
  <si>
    <t>Cumple con la fecha</t>
  </si>
  <si>
    <t>Entidad</t>
  </si>
  <si>
    <t>Recursos</t>
  </si>
  <si>
    <t>%</t>
  </si>
  <si>
    <t>SGR</t>
  </si>
  <si>
    <t>Directas del Departamento</t>
  </si>
  <si>
    <t>Directas o Específicas de Municipios</t>
  </si>
  <si>
    <t>Fondos Regionales</t>
  </si>
  <si>
    <t xml:space="preserve">Ciencia y Tecnología </t>
  </si>
  <si>
    <t>REQUISITOS HABILITANTES</t>
  </si>
  <si>
    <t>CUMPLE/NO CUMPLE/ NO APLICA</t>
  </si>
  <si>
    <t>OBSERVACIONES</t>
  </si>
  <si>
    <t>Certificado firmado por los representantes legales de las entidades territoriales donde informe que las actividades que se pretenden cofinanciar con los recursos de la Unidad no están siendo financiadas o no han sido financiadas con otros recursos.</t>
  </si>
  <si>
    <t xml:space="preserve">Certificados de disponibilidad presupuestal que respalden la financiación del proyecto, expedidos por la dependencia competente de la(s) entidad(es) territorial(es) correspondientes, con vigencia mínima de seis (6) meses Nota: La Entidad pública que presente un proyecto cofinanciado con fuentes de origen privado, responderá por estos aportes en dado caso de incumplimiento o demora en la entrega. </t>
  </si>
  <si>
    <t>En los casos cuya fuente de financiación sea de origen privado o entidades estatales diferentes a entidades territoriales, se debe aportar la(s) carta(s) de intención expedidas por las entidades aportantes y suscritas por el representante legal (para las entidades privadas) u ordenador del gasto (entidades públicas) según corresponda.</t>
  </si>
  <si>
    <t>En los casos cuya fuente de financiación sean recursos del Sistema General de Regalías se deberá aportar copia del registro del proyecto en el Banco de Proyectos del Sistema General de Regalías (cuando los proyectos se vayan a financiar con recursos del Sistema General de Regalías)[1].</t>
  </si>
  <si>
    <t>Código BPIN</t>
  </si>
  <si>
    <t>REQUISITOS TÉCNICOS</t>
  </si>
  <si>
    <t>El proyecto debe estar en fase de factibilidad.</t>
  </si>
  <si>
    <t xml:space="preserve">Certificaciones firmadas por los representantes legales de las entidades territoriales, en donde  debe constar:  </t>
  </si>
  <si>
    <t>Proyecto formulado en la Metodología General para la Formulación de Proyectos de Inversión Pública – MGA</t>
  </si>
  <si>
    <t>Soportes técnicos del proyecto que demuestren la viabilidad legal, técnica, financiera, social y ambiental del proyecto</t>
  </si>
  <si>
    <t>En los casos en que el proyecto sea producto de un proceso de formulación participativa con población víctima, se deben aportar los soportes que den cuenta de dicho proceso, tales como actas, listados de asistencia y registro fotográfico de la reunión.</t>
  </si>
  <si>
    <t>Si el proyecto presentado tiene como contrapartida recursos de otros fondos, o bolsas concursables debe haber surtido los trámites necesarios para el acceso a dichos recursos y el representante legal deberá certificarlo.</t>
  </si>
  <si>
    <t>Presupuesto detallado (incluir las fuentes de financiación), el análisis de precios unitarios actualizado y una certificación de los representante legales de las entidades territoriales participantes, o quienes hagan sus veces, en la que conste que avalan el presupuesto presentado, que los precios son acordes con los precios promedio de la región y que son los utilizados para este tipo de proyectos.</t>
  </si>
  <si>
    <t>Certificación de los representante legales de las entidades territoriales participantes, o quienes hagan sus veces, en la que conste que avalan el presupuesto presentado, que los precios son acordes con los precios promedio de la región y que son los utilizados para este tipo de proyectos.</t>
  </si>
  <si>
    <t>Certificaciones firmadas por los representantes legales en las que conste que el proyecto a cofinanciar está articulado y concuerda con los objetivos de los Planes de Acción Territoriales para la atención y reparación integral de las víctimas en dichos territorios.</t>
  </si>
  <si>
    <t>Diligenciamiento del reporte de acciones adelantadas por las entidades territoriales, durante el semestre anterior a la radicación del proyecto en el banco, en el Reporte del Sistema de Información Coordinación y Seguimiento Territorial -RUSICST, lo cual se validará con el sistema de información.</t>
  </si>
  <si>
    <t>Certificaciones en las que conste que el proyecto está acorde con los usos y tratamientos del suelo definidos para su territorio en los planes de ordenamiento territorial (POT), planes básicos de ordenamiento territorial (PBOT) y/o esquemas de ordenamiento territorial (EOT), firmadas por los representantes legales de las respectivas entidades territoriales. Esta certificación deberá acreditar que el terreno en el cual se desarrollará el proyecto no es una zona de riesgo o afectación.</t>
  </si>
  <si>
    <t>Certificaciones del registro de los proyectos en los bancos de programas y proyectos de inversión, de las entidades territoriales que aporten recursos para la cofinanciación del proyecto, las cuales deben presentar el número de registro en el banco de proyectos, y deben ser firmadas por los representantes legales de las respectivas entidades territoriales.</t>
  </si>
  <si>
    <t>Plan Operativo del proyecto de acuerdo con el formato definido en el documento “Anexos de las condiciones generales de proyectos de inversión”</t>
  </si>
  <si>
    <t>Certificado de sostenibilidad del proyecto que garantice la operación, funcionamiento y mantenimiento del proyecto firmado por los representantes legales de las entidades territoriales, de acuerdo con la responsabilidad que estos asuman según la carta de presentación del proyecto.</t>
  </si>
  <si>
    <t>Para proyectos que involucren y beneficien a comunidades, asentamientos, resguardos, cabildos, consejos comunitarios, Kumpanias, o cualquier agrupación legal de indígenas, negros, afrocolombianos, palenqueros, raizales o Rrom dadas las características distintivas y diferenciales de estos grupos y las reglamentaciones y normatividad de protección a sus formas de vida, territorio y organización propia, toda propuesta que se presente involucrándolos debe respetar procesos previos y adecuados de diálogo y concertación con las autoridades, y/o organismos reconocidos y aceptados por la comunidad como sus representantes oficiales e investidos de plena autoridad por ellos. En este caso se entenderá que el proyecto es presentado de manera conjunta y consensuada, y para efectos de su legalidad se acordarán las instancias y mecanismos que acuerden las dos partes, a fin de su blindaje y consolidación.</t>
  </si>
  <si>
    <t>Acta de las dos autoridades, consignando el acuerdo de presentar de manera conjunta el proyecto  (puede darse que las dos actas arriba mencionadas tengan las firmas de las dos partes, en cuyo caso se hace innecesaria esta tercera acta).</t>
  </si>
  <si>
    <t>REVISION PROYECTO EN METODOLOGIA GENERAL PARA LA FORMULACION DE PROYECTOS (MGA)</t>
  </si>
  <si>
    <t>CÓDIGO</t>
  </si>
  <si>
    <t>DESCRIPCIÓN</t>
  </si>
  <si>
    <t>INFORMACIÓN FALTANTES Y RETROALIMENTACIÓN</t>
  </si>
  <si>
    <t>ID- 01</t>
  </si>
  <si>
    <t>Contribución del Proyecto a la Política Pública</t>
  </si>
  <si>
    <t>ID-02</t>
  </si>
  <si>
    <t>Identificación y descripción del problema. (problema central)</t>
  </si>
  <si>
    <t xml:space="preserve">Causas directas:  </t>
  </si>
  <si>
    <t>ID-04</t>
  </si>
  <si>
    <t>ID-05</t>
  </si>
  <si>
    <t xml:space="preserve"> ID-06</t>
  </si>
  <si>
    <t>PE-03</t>
  </si>
  <si>
    <t>PE-04</t>
  </si>
  <si>
    <t>PE- 05</t>
  </si>
  <si>
    <t>PE- 06</t>
  </si>
  <si>
    <t>PE-07</t>
  </si>
  <si>
    <t>PE-09</t>
  </si>
  <si>
    <t>EV-01</t>
  </si>
  <si>
    <t>EF-02</t>
  </si>
  <si>
    <t>PR-01</t>
  </si>
  <si>
    <t>PR-02</t>
  </si>
  <si>
    <t>Resultado de la verificación de los requisitos Habilitantes</t>
  </si>
  <si>
    <t>CUMPLE / NO CUMPLE CON LA VERIFICACIÓN DE REQUISITOS HABILITANTES y CORRECTA FORMULACION EN LA MGA</t>
  </si>
  <si>
    <t>Revisó:</t>
  </si>
  <si>
    <t>NO CUMPLE</t>
  </si>
  <si>
    <t>CUMPLE</t>
  </si>
  <si>
    <t>En el caso de los municipios, y en aplicación del artículo 48 de la ley 1551 de 2012, bastara que estos acrediten la posesión del bien objeto de intervención y su destinación al uso público o a la prestación de un servicio público.</t>
  </si>
  <si>
    <t>Certificado de tradición y libertad con máximo tres (3) meses de expedición, donde conste que la propiedad corresponde al departamento, municipio, distrito o entidad pública, a excepción de los bienes de uso público que conforme a las normas vigentes no son sujetos de registro.</t>
  </si>
  <si>
    <t>Como mínimo 60% de la población beneficiada por el proyecto debe ser víctima de desplazamiento forzado y la población restante  víctima de otros hechos victimizantes.</t>
  </si>
  <si>
    <t>Criterios de focalización de la población objetivo definida dentro del Proyecto.</t>
  </si>
  <si>
    <t>Acta de la autoridad territorial donde conste que el proyecto se presenta previo diálogo y concertación con la comunidad, y lo acepta en los términos habilitantes del Banco de Gestión de Proyectos.</t>
  </si>
  <si>
    <t>Acta suscrita por la comunidad y/o la autoridad que ella acepte y delegue donde conste que se conoce y acepta la presentación del proyecto.</t>
  </si>
  <si>
    <t>En los casos que los proyectos tengan como lugar de realización los territorios étnicos o comunidades que se encuentren en los mismos, la entidad territorial deberá demostrar a la Unidad que el proceso se adelantó con las autoridades étnicas establecidas por la ley.</t>
  </si>
  <si>
    <t>Certificación en la que se garantice que los beneficiarios que hayan recibido proyectos cofinanciados por el banco gestión de proyectos no podrán volver a recibir proyectos bajo la misma línea de inversión.</t>
  </si>
  <si>
    <t>Fecha de incorporación al presupuesto de la entidad ejecutora.</t>
  </si>
  <si>
    <t>Fecha de aprobación al OCAD, en los casos que corresponda.</t>
  </si>
  <si>
    <t>AJUSTAR</t>
  </si>
  <si>
    <t>(Nombre de la Entidad(es) Pública(s))</t>
  </si>
  <si>
    <t>(Nombre de las Entidad(es) Privada(s))</t>
  </si>
  <si>
    <t>Plan Nacional de Desarrollo</t>
  </si>
  <si>
    <t>Plan Departamental de Desarrollo</t>
  </si>
  <si>
    <t>Plan(es) municipal(es) de Desarrollo</t>
  </si>
  <si>
    <t>Servidores públicos a cargo del  proyecto.</t>
  </si>
  <si>
    <t>Entidades territoriales participantes:</t>
  </si>
  <si>
    <t>Nombre titular:</t>
  </si>
  <si>
    <t>Cargo:</t>
  </si>
  <si>
    <t>Teléfono:</t>
  </si>
  <si>
    <t>Correo electrónico:</t>
  </si>
  <si>
    <t>Nombre suplente:</t>
  </si>
  <si>
    <t>Recursos Solicitados a la UARIV:</t>
  </si>
  <si>
    <t>Recursos del SGR:</t>
  </si>
  <si>
    <t>Otros Recursos:</t>
  </si>
  <si>
    <t>Valor Total del proyecto:</t>
  </si>
  <si>
    <t>MGA.</t>
  </si>
  <si>
    <t>Presupuesto.</t>
  </si>
  <si>
    <t>Certificaciones firmadas por los representantes legales  de las entidades territoriales beneficiadas por el proyecto, o quienes hagan sus veces, en las que conste que el proyecto concuerda con los objetivos de los planes de desarrollo departamentales, municipales y/o distritales, según sea el caso.</t>
  </si>
  <si>
    <t>Acreditar la titularidad del inmueble.</t>
  </si>
  <si>
    <t>Certificación en la que conste que el proyecto cumple con los montos y topes máximos de cofinanciación en las líneas de inversión definidas.</t>
  </si>
  <si>
    <t>Presupuesto detallado consolidado (que incluya fuentes de financiación).</t>
  </si>
  <si>
    <t>Análisis de precios unitarios.</t>
  </si>
  <si>
    <t>Análisis de participantes:</t>
  </si>
  <si>
    <t>Población objetivo:</t>
  </si>
  <si>
    <t>Objetivo General:</t>
  </si>
  <si>
    <t>Objetivos Específicos:</t>
  </si>
  <si>
    <t>Alternativas de solución:</t>
  </si>
  <si>
    <t>Capacidad y Beneficiarios:</t>
  </si>
  <si>
    <t>Localización de la Alternativa:</t>
  </si>
  <si>
    <t>Estudio ambiental:</t>
  </si>
  <si>
    <t>Análisis de riesgos:</t>
  </si>
  <si>
    <t>Costos de la Alternativa:</t>
  </si>
  <si>
    <t>Estimación de ingresos y beneficios:</t>
  </si>
  <si>
    <t>Costo de Oportunidad:</t>
  </si>
  <si>
    <t>Evaluación financiera:</t>
  </si>
  <si>
    <t>VPN:</t>
  </si>
  <si>
    <t>Relación beneficios costo:</t>
  </si>
  <si>
    <t>Tasa interna de retorno:</t>
  </si>
  <si>
    <t>Selección del Nombre del Proyecto:</t>
  </si>
  <si>
    <t>Fuentes de financiación del proyecto:</t>
  </si>
  <si>
    <t>En los casos que existan aportes en especie, se debe adjuntar la certificación firmada por los representantes legales en la cual conste la descripción de los aportes en especie de acuerdo con el formato definido.</t>
  </si>
  <si>
    <t>Población o familias beneficiarias</t>
  </si>
  <si>
    <t xml:space="preserve">Tiempo de ejecución </t>
  </si>
  <si>
    <t>Si el proyecto presentado tiene como contrapartida recursos de otros fondos, o bolsas concursables, se debe presentar constancia que el proyecto ya fue inscrito en éstos cumpliendo con el lleno de requisitos.</t>
  </si>
  <si>
    <t>Municipios y/o beneficiados directamente  (Debe beneficiar como mínimo a dos municipios). A excepción de los  departamentos de Guainía (municipio de Inírida) y San Andrés y Providencia los cuales podrán presentar proyectos con un único municipio beneficiado, o cuando el proyecto esté en el marco de un proceso de reparación colectiva, retorno y/o reubicación y/o grupos étnicos.</t>
  </si>
  <si>
    <t xml:space="preserve">El proyecto anexa en medio magnético un listado de los potenciales beneficiarios del proyecto, que se encuentren incluidos en el RUV y que deberá estar verificado por la Dirección Territorial correspondiente. </t>
  </si>
  <si>
    <t>Documento técnico que detalle el proyecto presentado.</t>
  </si>
  <si>
    <r>
      <rPr>
        <b/>
        <sz val="10"/>
        <color rgb="FF000000"/>
        <rFont val="Arial Narrow"/>
        <family val="2"/>
      </rPr>
      <t>ANÁLISIS</t>
    </r>
    <r>
      <rPr>
        <sz val="10"/>
        <color rgb="FF000000"/>
        <rFont val="Arial Narrow"/>
        <family val="2"/>
      </rPr>
      <t xml:space="preserve"> </t>
    </r>
    <r>
      <rPr>
        <b/>
        <sz val="10"/>
        <color rgb="FF000000"/>
        <rFont val="Arial Narrow"/>
        <family val="2"/>
      </rPr>
      <t>ECONÓMICO:</t>
    </r>
    <r>
      <rPr>
        <sz val="10"/>
        <color rgb="FF000000"/>
        <rFont val="Arial Narrow"/>
        <family val="2"/>
      </rPr>
      <t xml:space="preserve"> Análisis de datos de: (i) Análisis general del mercado (demanda-oferta), dinámica regional de producción, comercialización, distribución, precios, entre otros,  (ii) productos incluidos dentro del sector; (iii) agentes que componen el sector; (iv) gremios y asociaciones que participan en el sector; (v) cifras totales de ventas; (vi) perspectivas de crecimiento, inversión y ventas; (v) variables económicas que afectan el sector como inflación, variación del SMMLV y la tasa de cambio; (vii) cadena de producción y distribución específicamente del producto del proyecto; (viii) materias primas necesarias para la producción y la variación de sus precios; y (ix) dinámica de importaciones, exportaciones y contrabando, en caso de que aplique.</t>
    </r>
  </si>
  <si>
    <r>
      <rPr>
        <b/>
        <sz val="10"/>
        <color rgb="FF000000"/>
        <rFont val="Arial Narrow"/>
        <family val="2"/>
      </rPr>
      <t>ANÁLISIS</t>
    </r>
    <r>
      <rPr>
        <sz val="10"/>
        <color rgb="FF000000"/>
        <rFont val="Arial Narrow"/>
        <family val="2"/>
      </rPr>
      <t xml:space="preserve"> </t>
    </r>
    <r>
      <rPr>
        <b/>
        <sz val="10"/>
        <color rgb="FF000000"/>
        <rFont val="Arial Narrow"/>
        <family val="2"/>
      </rPr>
      <t>TÉCNICO:</t>
    </r>
    <r>
      <rPr>
        <sz val="10"/>
        <color rgb="FF000000"/>
        <rFont val="Arial Narrow"/>
        <family val="2"/>
      </rPr>
      <t xml:space="preserve"> En el contenido del documento se deben incluir las condiciones técnicas y tecnológicas de los bienes o servicios a proveer en el mismo, teniendo en cuenta si está destinado a la creación de nuevos productos y oportunidades de mercado (innovación). Así mismo, se debe garantizar que el producto, bien o servicio a suministrar cumpla las siguientes características: (i) especificaciones de calidad; (ii)  condiciones especiales para la entrega (cadenas de frío, sistemas de vigilancia, etc.), (iii) tiempos de entrega; y (vi) disponibilidad de asistencia técnica local, en los casos que se requiera</t>
    </r>
  </si>
  <si>
    <r>
      <rPr>
        <b/>
        <sz val="10"/>
        <color rgb="FF000000"/>
        <rFont val="Arial Narrow"/>
        <family val="2"/>
      </rPr>
      <t>ANÁLISIS NORMATIVO - REGULATORIO:</t>
    </r>
    <r>
      <rPr>
        <sz val="10"/>
        <color rgb="FF000000"/>
        <rFont val="Arial Narrow"/>
        <family val="2"/>
      </rPr>
      <t xml:space="preserve"> Se debe identificar la regulación aplicable al objeto del proyecto, tanto la que influye en el mercado del bien, obra o servicio, como la que regula la actividad de los proveedores y compradores. Lo anterior atendiendo los lineamientos establecidos por el Grupo de Gestion Contractual de la Unidad y de Colombia Compra Eficiente.  </t>
    </r>
  </si>
  <si>
    <t xml:space="preserve">Requisitos sectoriales de acuerdo con lo señalado en los “Anexos de las condiciones generales de proyectos de inversión”, lo que implica el factor técnico (estudios, diseños, planes de negocios y procesos que definan las medidas de satisfacción y garantias de no repetición). </t>
  </si>
  <si>
    <r>
      <rPr>
        <b/>
        <sz val="10"/>
        <color rgb="FF000000"/>
        <rFont val="Arial Narrow"/>
        <family val="2"/>
      </rPr>
      <t xml:space="preserve">ANÁLISIS SOCIAL: </t>
    </r>
    <r>
      <rPr>
        <sz val="10"/>
        <color rgb="FF000000"/>
        <rFont val="Arial Narrow"/>
        <family val="2"/>
      </rPr>
      <t>Evidenciar un ejercicio  que muestre las necesidades, intereses, situaciones no deseadas y problemas centrales de la comunidad.</t>
    </r>
  </si>
  <si>
    <t>Se debe definir la actividad en la cual se van a sistematizar los soportes y la información producida en la ejecución del proyecto para que posteriormente sea interoperable con la Red Nacional de Información, haciendo especial énfasis en la identificación de la población beneficiaria. Las variables  mínimas que se deben reportar son las señaladas en el documento Anexo variables mínimas para la recepción de datos de la población beneficiaria.</t>
  </si>
  <si>
    <t>Procedimiento y tiempo estimado para la selección de las personas jurídicas o naturales que operarían de manera directa el proyecto.</t>
  </si>
  <si>
    <t>Ejecutor Propuesto (Entidad Territorial):</t>
  </si>
  <si>
    <t>Recursos Entidades Territoriales</t>
  </si>
  <si>
    <t>a. Nombre del proyecto.</t>
  </si>
  <si>
    <t>b. Valor total del proyecto.</t>
  </si>
  <si>
    <r>
      <t xml:space="preserve">c. Municipios y/o beneficiados directamente  </t>
    </r>
    <r>
      <rPr>
        <sz val="10"/>
        <rFont val="Arial Narrow"/>
        <family val="2"/>
      </rPr>
      <t>(Debe beneficiar como mínimo a dos municipios). A excepción de los  departamentos de Guainía (municipio de Inírida) y San Andrés y Providencia los cuales podrán presentar proyectos con un único municipio beneficiado, o cuando el proyecto esté en el marco de un proceso de reparación colectiva, retorno y/o reubicación.</t>
    </r>
  </si>
  <si>
    <t>d. Aporte realizado por cada entidad.</t>
  </si>
  <si>
    <t>e. Recursos de cofinanciación solicitados.</t>
  </si>
  <si>
    <t>f. Componente de política.</t>
  </si>
  <si>
    <t>g. Sector de Inversión.</t>
  </si>
  <si>
    <t>h. Entidad territorial ejecutora propuesta.</t>
  </si>
  <si>
    <t>i. Tiempo de ejecución.</t>
  </si>
  <si>
    <t>j. Servidores Públicos a cargo del proyecto con información de contacto.</t>
  </si>
  <si>
    <t>k. Aceptación de la información registrada por parte de todos los representantes legales de las entidades aportantes en el proyecto.</t>
  </si>
  <si>
    <t>De acuerdo con la comunicación remitida a las entidades territoriales, este ítem  se tendrá en cuenta para este ciclo.</t>
  </si>
  <si>
    <t>PONDERADO ASPECTOS JURÍDICOS</t>
  </si>
  <si>
    <t>% CUMPLIMIENTO
ASPECTOS JURIDICOS</t>
  </si>
  <si>
    <t>PONDERADO ASPECTOS FINANCIEROS</t>
  </si>
  <si>
    <t>PONDERADO ASPECTOS TECNICOS</t>
  </si>
  <si>
    <t>% CUMPLIMIENTO
ASPECTOS TECNICOS</t>
  </si>
  <si>
    <t>RESULTADO FINAL
REVISIÓN</t>
  </si>
  <si>
    <t>Versión 2</t>
  </si>
  <si>
    <t>Pág.: 1 de x</t>
  </si>
  <si>
    <t xml:space="preserve">PROCEDIMIENTO GESTIÓN DE PROYECTOS </t>
  </si>
  <si>
    <t>PROCESO GESTIÓN INTERINSTITUCIONAL</t>
  </si>
  <si>
    <t>FORMATO DE REVISIÓN DE REQUISITOS HABILITANTES</t>
  </si>
  <si>
    <t>Código: 220,07,15-2</t>
  </si>
  <si>
    <t>Fecha: 07/10/2016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</si>
</sst>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0" x14ac:knownFonts="1">
    <font>
      <sz val="11"/>
      <color theme="1"/>
      <name val="Calibri"/>
      <family val="2"/>
      <scheme val="minor"/>
    </font>
    <font>
      <b/>
      <sz val="11"/>
      <color theme="1"/>
      <name val="Calibri"/>
      <family val="2"/>
      <scheme val="minor"/>
    </font>
    <font>
      <sz val="16"/>
      <color theme="1"/>
      <name val="Calibri"/>
      <family val="2"/>
      <scheme val="minor"/>
    </font>
    <font>
      <sz val="9"/>
      <color indexed="81"/>
      <name val="Tahoma"/>
      <family val="2"/>
    </font>
    <font>
      <b/>
      <i/>
      <sz val="10"/>
      <color theme="1"/>
      <name val="Calibri"/>
      <family val="2"/>
      <scheme val="minor"/>
    </font>
    <font>
      <i/>
      <sz val="11"/>
      <color theme="1"/>
      <name val="Calibri"/>
      <family val="2"/>
      <scheme val="minor"/>
    </font>
    <font>
      <sz val="36"/>
      <color theme="1"/>
      <name val="Calibri"/>
      <family val="2"/>
      <scheme val="minor"/>
    </font>
    <font>
      <b/>
      <sz val="11"/>
      <color rgb="FFFF0000"/>
      <name val="Calibri"/>
      <family val="2"/>
      <scheme val="minor"/>
    </font>
    <font>
      <sz val="11"/>
      <color theme="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theme="1"/>
      <name val="Arial Narrow"/>
      <family val="2"/>
    </font>
    <font>
      <b/>
      <sz val="10"/>
      <color theme="1"/>
      <name val="Arial Narrow"/>
      <family val="2"/>
    </font>
    <font>
      <sz val="9"/>
      <color theme="1"/>
      <name val="Calibri"/>
      <family val="2"/>
      <scheme val="minor"/>
    </font>
    <font>
      <sz val="11"/>
      <color theme="3" tint="0.39997558519241921"/>
      <name val="Calibri"/>
      <family val="2"/>
      <scheme val="minor"/>
    </font>
    <font>
      <sz val="10"/>
      <name val="Arial Narrow"/>
      <family val="2"/>
    </font>
    <font>
      <sz val="10"/>
      <color rgb="FF000000"/>
      <name val="Arial Narrow"/>
      <family val="2"/>
    </font>
    <font>
      <u/>
      <sz val="11"/>
      <color theme="10"/>
      <name val="Calibri"/>
      <family val="2"/>
    </font>
    <font>
      <sz val="11"/>
      <name val="Calibri"/>
      <family val="2"/>
      <scheme val="minor"/>
    </font>
    <font>
      <sz val="10"/>
      <color rgb="FFFF0000"/>
      <name val="Arial Narrow"/>
      <family val="2"/>
    </font>
    <font>
      <b/>
      <sz val="11"/>
      <color rgb="FF9C0006"/>
      <name val="Calibri"/>
      <family val="2"/>
      <scheme val="minor"/>
    </font>
    <font>
      <b/>
      <u/>
      <sz val="10"/>
      <color theme="1"/>
      <name val="Arial Narrow"/>
      <family val="2"/>
    </font>
    <font>
      <sz val="11"/>
      <name val="Arial Narrow"/>
      <family val="2"/>
    </font>
    <font>
      <u/>
      <sz val="8"/>
      <color theme="10"/>
      <name val="Arial Narrow"/>
      <family val="2"/>
    </font>
    <font>
      <b/>
      <sz val="11"/>
      <name val="Arial Narrow"/>
      <family val="2"/>
    </font>
    <font>
      <b/>
      <sz val="10"/>
      <color rgb="FF000000"/>
      <name val="Arial Narrow"/>
      <family val="2"/>
    </font>
    <font>
      <b/>
      <sz val="8"/>
      <color theme="1"/>
      <name val="Arial Narrow"/>
      <family val="2"/>
    </font>
    <font>
      <sz val="8"/>
      <color theme="1"/>
      <name val="Arial Narrow"/>
      <family val="2"/>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7">
    <xf numFmtId="0" fontId="0" fillId="0" borderId="0"/>
    <xf numFmtId="9" fontId="9" fillId="0" borderId="0" applyFont="0" applyFill="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9" fillId="13" borderId="35" applyNumberFormat="0" applyFont="0" applyAlignment="0" applyProtection="0"/>
    <xf numFmtId="0" fontId="19" fillId="0" borderId="0" applyNumberFormat="0" applyFill="0" applyBorder="0" applyAlignment="0" applyProtection="0">
      <alignment vertical="top"/>
      <protection locked="0"/>
    </xf>
  </cellStyleXfs>
  <cellXfs count="203">
    <xf numFmtId="0" fontId="0" fillId="0" borderId="0" xfId="0"/>
    <xf numFmtId="0" fontId="0" fillId="0" borderId="0" xfId="0" applyAlignment="1">
      <alignment wrapText="1"/>
    </xf>
    <xf numFmtId="0" fontId="0" fillId="0" borderId="0" xfId="0" applyAlignment="1">
      <alignment horizontal="center" vertical="center"/>
    </xf>
    <xf numFmtId="0" fontId="0" fillId="5" borderId="10" xfId="0" applyFill="1" applyBorder="1" applyAlignment="1">
      <alignment vertical="center" wrapText="1"/>
    </xf>
    <xf numFmtId="0" fontId="0" fillId="5" borderId="12" xfId="0" applyFill="1" applyBorder="1"/>
    <xf numFmtId="0" fontId="0" fillId="5" borderId="14" xfId="0" applyFill="1" applyBorder="1"/>
    <xf numFmtId="0" fontId="0" fillId="5" borderId="15" xfId="0" applyFill="1" applyBorder="1" applyAlignment="1">
      <alignment horizontal="center" vertical="center"/>
    </xf>
    <xf numFmtId="0" fontId="0" fillId="5" borderId="5" xfId="0" applyFill="1" applyBorder="1" applyAlignment="1">
      <alignment vertical="center" wrapText="1"/>
    </xf>
    <xf numFmtId="0" fontId="0" fillId="5" borderId="5" xfId="0" applyFill="1" applyBorder="1" applyAlignment="1">
      <alignment wrapText="1"/>
    </xf>
    <xf numFmtId="0" fontId="0" fillId="5" borderId="10" xfId="0" applyFill="1" applyBorder="1"/>
    <xf numFmtId="0" fontId="0" fillId="5" borderId="12" xfId="0" applyFill="1" applyBorder="1" applyAlignment="1">
      <alignment horizontal="left" vertical="center" wrapText="1"/>
    </xf>
    <xf numFmtId="0" fontId="0" fillId="5" borderId="12" xfId="0" applyFill="1" applyBorder="1" applyAlignment="1">
      <alignment wrapText="1"/>
    </xf>
    <xf numFmtId="0" fontId="0" fillId="2" borderId="15" xfId="0" applyFill="1" applyBorder="1" applyAlignment="1">
      <alignment horizontal="center" vertical="center"/>
    </xf>
    <xf numFmtId="0" fontId="0" fillId="3" borderId="15" xfId="0" applyFill="1" applyBorder="1" applyAlignment="1">
      <alignment horizontal="center" vertical="center"/>
    </xf>
    <xf numFmtId="0" fontId="0" fillId="3" borderId="15" xfId="0" applyFill="1" applyBorder="1" applyAlignment="1">
      <alignment horizontal="center" vertical="center" wrapText="1"/>
    </xf>
    <xf numFmtId="0" fontId="0" fillId="2" borderId="2" xfId="0" applyFill="1" applyBorder="1" applyAlignment="1">
      <alignment vertical="center" wrapText="1"/>
    </xf>
    <xf numFmtId="0" fontId="0" fillId="2" borderId="10" xfId="0" applyFill="1" applyBorder="1" applyAlignment="1">
      <alignment vertical="center" wrapText="1"/>
    </xf>
    <xf numFmtId="0" fontId="0" fillId="2" borderId="12" xfId="0" applyFill="1" applyBorder="1" applyAlignment="1">
      <alignment vertical="center" wrapText="1"/>
    </xf>
    <xf numFmtId="0" fontId="4" fillId="2" borderId="14" xfId="0" applyFont="1" applyFill="1" applyBorder="1" applyAlignment="1">
      <alignment vertical="center" wrapText="1"/>
    </xf>
    <xf numFmtId="0" fontId="0" fillId="2" borderId="4" xfId="0" applyFill="1" applyBorder="1" applyAlignment="1">
      <alignment horizontal="center" vertical="center"/>
    </xf>
    <xf numFmtId="0" fontId="0" fillId="2" borderId="19" xfId="0" applyFill="1" applyBorder="1" applyAlignment="1">
      <alignment vertical="center" wrapText="1"/>
    </xf>
    <xf numFmtId="0" fontId="0" fillId="3" borderId="26" xfId="0" applyFill="1" applyBorder="1" applyAlignment="1">
      <alignment vertical="center" wrapText="1"/>
    </xf>
    <xf numFmtId="0" fontId="0" fillId="3" borderId="27" xfId="0" applyFill="1" applyBorder="1" applyAlignment="1">
      <alignment wrapText="1"/>
    </xf>
    <xf numFmtId="0" fontId="0" fillId="3" borderId="28" xfId="0" applyFill="1" applyBorder="1" applyAlignment="1">
      <alignment wrapText="1"/>
    </xf>
    <xf numFmtId="0" fontId="0" fillId="3" borderId="29" xfId="0" applyFill="1" applyBorder="1" applyAlignment="1">
      <alignment wrapText="1"/>
    </xf>
    <xf numFmtId="0" fontId="0" fillId="3" borderId="26" xfId="0" applyFill="1" applyBorder="1" applyAlignment="1">
      <alignment wrapText="1"/>
    </xf>
    <xf numFmtId="0" fontId="5" fillId="3" borderId="28" xfId="0" applyFont="1" applyFill="1" applyBorder="1" applyAlignment="1">
      <alignment wrapText="1"/>
    </xf>
    <xf numFmtId="0" fontId="5" fillId="3" borderId="29" xfId="0" applyFont="1" applyFill="1" applyBorder="1" applyAlignment="1">
      <alignment wrapText="1"/>
    </xf>
    <xf numFmtId="0" fontId="0" fillId="3" borderId="26" xfId="0" applyFont="1" applyFill="1" applyBorder="1" applyAlignment="1">
      <alignment wrapText="1"/>
    </xf>
    <xf numFmtId="0" fontId="0" fillId="3" borderId="30" xfId="0" applyFill="1" applyBorder="1"/>
    <xf numFmtId="0" fontId="7" fillId="9" borderId="24"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34"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5" borderId="14" xfId="0" applyFont="1" applyFill="1" applyBorder="1" applyAlignment="1">
      <alignment wrapText="1"/>
    </xf>
    <xf numFmtId="0" fontId="8" fillId="0" borderId="0" xfId="0" applyFont="1"/>
    <xf numFmtId="0" fontId="14" fillId="14" borderId="31" xfId="0" applyFont="1" applyFill="1" applyBorder="1" applyAlignment="1">
      <alignment horizontal="center" vertical="center" wrapText="1"/>
    </xf>
    <xf numFmtId="1" fontId="13" fillId="0" borderId="31" xfId="0" applyNumberFormat="1" applyFont="1" applyBorder="1" applyAlignment="1">
      <alignment horizontal="center" vertical="center" wrapText="1"/>
    </xf>
    <xf numFmtId="0" fontId="13" fillId="14" borderId="31" xfId="0" applyFont="1" applyFill="1" applyBorder="1" applyAlignment="1">
      <alignment vertical="center" wrapText="1"/>
    </xf>
    <xf numFmtId="0" fontId="13" fillId="14" borderId="31" xfId="0" applyFont="1" applyFill="1" applyBorder="1" applyAlignment="1">
      <alignment vertical="center" wrapText="1"/>
    </xf>
    <xf numFmtId="0" fontId="17" fillId="14" borderId="31" xfId="0" applyFont="1" applyFill="1" applyBorder="1" applyAlignment="1">
      <alignment vertical="center" wrapText="1"/>
    </xf>
    <xf numFmtId="0" fontId="13" fillId="0" borderId="0" xfId="0" applyFont="1" applyAlignment="1">
      <alignment vertical="center"/>
    </xf>
    <xf numFmtId="0" fontId="13" fillId="0" borderId="0" xfId="0" applyFont="1" applyFill="1" applyAlignment="1">
      <alignment vertical="center"/>
    </xf>
    <xf numFmtId="164" fontId="13" fillId="0" borderId="31" xfId="0" applyNumberFormat="1" applyFont="1" applyBorder="1" applyAlignment="1">
      <alignment horizontal="center" vertical="center" wrapText="1"/>
    </xf>
    <xf numFmtId="0" fontId="13" fillId="14" borderId="31" xfId="0" applyFont="1" applyFill="1" applyBorder="1" applyAlignment="1">
      <alignment horizontal="center" vertical="center" wrapText="1"/>
    </xf>
    <xf numFmtId="0" fontId="13" fillId="0" borderId="0" xfId="0" applyFont="1" applyFill="1" applyAlignment="1">
      <alignment vertical="center" wrapText="1"/>
    </xf>
    <xf numFmtId="3" fontId="13" fillId="15" borderId="31" xfId="0" applyNumberFormat="1" applyFont="1" applyFill="1" applyBorder="1" applyAlignment="1">
      <alignment horizontal="right" vertical="center" wrapText="1"/>
    </xf>
    <xf numFmtId="0" fontId="13" fillId="0" borderId="31" xfId="0" applyFont="1" applyBorder="1" applyAlignment="1">
      <alignment vertical="center" wrapText="1"/>
    </xf>
    <xf numFmtId="0" fontId="13" fillId="0" borderId="31" xfId="0" applyFont="1" applyBorder="1" applyAlignment="1">
      <alignment horizontal="right" vertical="center" wrapText="1"/>
    </xf>
    <xf numFmtId="3" fontId="13" fillId="0" borderId="31" xfId="0" applyNumberFormat="1" applyFont="1" applyBorder="1" applyAlignment="1">
      <alignment horizontal="right" vertical="center" wrapText="1"/>
    </xf>
    <xf numFmtId="0" fontId="18" fillId="14" borderId="31" xfId="0" applyFont="1" applyFill="1" applyBorder="1" applyAlignment="1">
      <alignment vertical="center" wrapText="1"/>
    </xf>
    <xf numFmtId="0" fontId="13" fillId="16" borderId="31" xfId="0" applyFont="1" applyFill="1" applyBorder="1" applyAlignment="1">
      <alignment vertical="center" wrapText="1"/>
    </xf>
    <xf numFmtId="0" fontId="20" fillId="0" borderId="28" xfId="2"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16" borderId="31" xfId="0" applyFont="1" applyFill="1" applyBorder="1" applyAlignment="1">
      <alignment vertical="center" wrapText="1"/>
    </xf>
    <xf numFmtId="0" fontId="17" fillId="16" borderId="31" xfId="0" applyFont="1" applyFill="1" applyBorder="1" applyAlignment="1">
      <alignment vertical="center" wrapText="1"/>
    </xf>
    <xf numFmtId="0" fontId="18" fillId="16" borderId="41" xfId="0" applyFont="1" applyFill="1" applyBorder="1" applyAlignment="1">
      <alignment vertical="center" wrapText="1"/>
    </xf>
    <xf numFmtId="0" fontId="18" fillId="16" borderId="31" xfId="0" applyFont="1" applyFill="1" applyBorder="1" applyAlignment="1">
      <alignment horizontal="justify" vertical="center" wrapText="1"/>
    </xf>
    <xf numFmtId="0" fontId="17" fillId="14" borderId="41" xfId="6" applyFont="1" applyFill="1" applyBorder="1" applyAlignment="1" applyProtection="1">
      <alignment vertical="center" wrapText="1"/>
    </xf>
    <xf numFmtId="0" fontId="18" fillId="14" borderId="41" xfId="0" applyFont="1" applyFill="1" applyBorder="1" applyAlignment="1">
      <alignment vertical="center" wrapText="1"/>
    </xf>
    <xf numFmtId="0" fontId="18" fillId="16" borderId="42" xfId="0" applyFont="1" applyFill="1" applyBorder="1" applyAlignment="1">
      <alignment horizontal="justify" vertical="center" wrapText="1"/>
    </xf>
    <xf numFmtId="0" fontId="13" fillId="14" borderId="31" xfId="0" applyFont="1" applyFill="1" applyBorder="1" applyAlignment="1">
      <alignment horizontal="justify" vertical="center" wrapText="1"/>
    </xf>
    <xf numFmtId="0" fontId="10" fillId="0" borderId="31" xfId="2" applyFill="1" applyBorder="1" applyAlignment="1">
      <alignment vertical="center" wrapText="1"/>
    </xf>
    <xf numFmtId="0" fontId="13" fillId="16" borderId="31" xfId="0" applyFont="1" applyFill="1" applyBorder="1" applyAlignment="1">
      <alignment horizontal="center" vertical="center" wrapText="1"/>
    </xf>
    <xf numFmtId="0" fontId="23" fillId="16" borderId="44" xfId="0" applyFont="1" applyFill="1" applyBorder="1" applyAlignment="1">
      <alignment vertical="center"/>
    </xf>
    <xf numFmtId="0" fontId="13" fillId="0" borderId="44" xfId="0" applyFont="1" applyBorder="1" applyAlignment="1">
      <alignment vertical="center"/>
    </xf>
    <xf numFmtId="0" fontId="18" fillId="14" borderId="41" xfId="0" applyFont="1" applyFill="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12" fillId="12" borderId="0" xfId="4" applyAlignment="1">
      <alignment vertical="center"/>
    </xf>
    <xf numFmtId="0" fontId="11" fillId="11" borderId="0" xfId="3" applyAlignment="1">
      <alignment vertical="center"/>
    </xf>
    <xf numFmtId="0" fontId="10" fillId="10" borderId="0" xfId="2" applyAlignment="1">
      <alignment vertical="center"/>
    </xf>
    <xf numFmtId="0" fontId="17" fillId="0" borderId="0" xfId="0" applyFont="1" applyAlignment="1">
      <alignment vertical="center"/>
    </xf>
    <xf numFmtId="0" fontId="26" fillId="0" borderId="0" xfId="0" applyFont="1" applyAlignment="1">
      <alignment vertical="center"/>
    </xf>
    <xf numFmtId="0" fontId="17" fillId="0" borderId="31" xfId="0" applyFont="1" applyFill="1" applyBorder="1" applyAlignment="1">
      <alignment vertical="center" wrapText="1"/>
    </xf>
    <xf numFmtId="0" fontId="18" fillId="0" borderId="42" xfId="0" applyFont="1" applyFill="1" applyBorder="1" applyAlignment="1">
      <alignment horizontal="justify" vertical="center" wrapText="1"/>
    </xf>
    <xf numFmtId="0" fontId="18" fillId="0" borderId="31" xfId="0" applyFont="1" applyFill="1" applyBorder="1" applyAlignment="1">
      <alignment vertical="center" wrapText="1"/>
    </xf>
    <xf numFmtId="0" fontId="18" fillId="14" borderId="41" xfId="0" applyFont="1" applyFill="1" applyBorder="1" applyAlignment="1">
      <alignment horizontal="left" vertical="center" wrapText="1"/>
    </xf>
    <xf numFmtId="0" fontId="18" fillId="0" borderId="31" xfId="0" applyFont="1" applyFill="1" applyBorder="1" applyAlignment="1">
      <alignment horizontal="center" vertical="center" wrapText="1"/>
    </xf>
    <xf numFmtId="0" fontId="18" fillId="0" borderId="41" xfId="0" applyFont="1" applyFill="1" applyBorder="1" applyAlignment="1">
      <alignment vertical="center" wrapText="1"/>
    </xf>
    <xf numFmtId="0" fontId="18" fillId="16" borderId="41" xfId="0" applyFont="1" applyFill="1" applyBorder="1" applyAlignment="1">
      <alignment horizontal="center" vertical="center" wrapText="1"/>
    </xf>
    <xf numFmtId="0" fontId="13" fillId="14" borderId="31" xfId="0" applyFont="1" applyFill="1" applyBorder="1" applyAlignment="1">
      <alignment vertical="center" wrapText="1"/>
    </xf>
    <xf numFmtId="0" fontId="13" fillId="14" borderId="31" xfId="0" applyFont="1" applyFill="1" applyBorder="1" applyAlignment="1">
      <alignment vertical="center" wrapText="1"/>
    </xf>
    <xf numFmtId="0" fontId="13" fillId="0" borderId="31" xfId="0" applyFont="1" applyBorder="1" applyAlignment="1">
      <alignment vertical="center"/>
    </xf>
    <xf numFmtId="9" fontId="13" fillId="0" borderId="31" xfId="1" applyFont="1" applyFill="1" applyBorder="1" applyAlignment="1">
      <alignment horizontal="center" vertical="center" wrapText="1"/>
    </xf>
    <xf numFmtId="9" fontId="13" fillId="0" borderId="31" xfId="0" applyNumberFormat="1" applyFont="1" applyFill="1" applyBorder="1" applyAlignment="1">
      <alignment horizontal="center" vertical="center" wrapText="1"/>
    </xf>
    <xf numFmtId="0" fontId="13" fillId="0" borderId="31" xfId="0" applyFont="1" applyBorder="1" applyAlignment="1">
      <alignment horizontal="center" vertical="center"/>
    </xf>
    <xf numFmtId="0" fontId="14" fillId="0" borderId="31" xfId="0" applyFont="1" applyBorder="1" applyAlignment="1">
      <alignment horizontal="center" vertical="center"/>
    </xf>
    <xf numFmtId="9" fontId="13" fillId="9" borderId="44" xfId="1" applyFont="1" applyFill="1" applyBorder="1" applyAlignment="1">
      <alignment vertical="center"/>
    </xf>
    <xf numFmtId="9" fontId="13" fillId="0" borderId="0" xfId="1" applyFont="1" applyAlignment="1">
      <alignment vertical="center"/>
    </xf>
    <xf numFmtId="0" fontId="29" fillId="0" borderId="0" xfId="0" applyFont="1" applyAlignment="1">
      <alignment vertical="center"/>
    </xf>
    <xf numFmtId="0" fontId="28" fillId="0" borderId="0" xfId="0" applyFont="1" applyAlignment="1">
      <alignment vertical="center" wrapText="1"/>
    </xf>
    <xf numFmtId="9" fontId="14" fillId="9" borderId="8" xfId="1" applyFont="1" applyFill="1" applyBorder="1" applyAlignment="1">
      <alignment vertical="center"/>
    </xf>
    <xf numFmtId="0" fontId="13" fillId="17" borderId="31" xfId="0" applyFont="1" applyFill="1" applyBorder="1" applyAlignment="1">
      <alignment vertical="center" wrapText="1"/>
    </xf>
    <xf numFmtId="0" fontId="18" fillId="14" borderId="41" xfId="0" applyFont="1" applyFill="1" applyBorder="1" applyAlignment="1">
      <alignment horizontal="justify" vertical="center" wrapText="1"/>
    </xf>
    <xf numFmtId="0" fontId="18" fillId="14" borderId="43" xfId="0" applyFont="1" applyFill="1" applyBorder="1" applyAlignment="1">
      <alignment horizontal="justify" vertical="center" wrapText="1"/>
    </xf>
    <xf numFmtId="0" fontId="18" fillId="14" borderId="42" xfId="0" applyFont="1" applyFill="1" applyBorder="1" applyAlignment="1">
      <alignment horizontal="justify" vertical="center" wrapText="1"/>
    </xf>
    <xf numFmtId="0" fontId="20" fillId="0" borderId="28" xfId="2" applyFont="1" applyFill="1" applyBorder="1" applyAlignment="1">
      <alignment horizontal="center" vertical="center"/>
    </xf>
    <xf numFmtId="0" fontId="20" fillId="0" borderId="39" xfId="2" applyFont="1" applyFill="1" applyBorder="1" applyAlignment="1">
      <alignment horizontal="center" vertical="center"/>
    </xf>
    <xf numFmtId="0" fontId="13" fillId="0" borderId="2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1" xfId="0" applyFont="1" applyBorder="1" applyAlignment="1">
      <alignment horizontal="center" vertical="center"/>
    </xf>
    <xf numFmtId="0" fontId="18" fillId="14" borderId="41" xfId="0" applyFont="1" applyFill="1" applyBorder="1" applyAlignment="1">
      <alignment vertical="center" wrapText="1"/>
    </xf>
    <xf numFmtId="0" fontId="18" fillId="14" borderId="43" xfId="0" applyFont="1" applyFill="1" applyBorder="1" applyAlignment="1">
      <alignment vertical="center" wrapText="1"/>
    </xf>
    <xf numFmtId="0" fontId="18" fillId="14" borderId="42" xfId="0" applyFont="1" applyFill="1" applyBorder="1" applyAlignment="1">
      <alignment vertical="center" wrapText="1"/>
    </xf>
    <xf numFmtId="0" fontId="13" fillId="0" borderId="31" xfId="0" applyFont="1" applyBorder="1" applyAlignment="1">
      <alignment horizontal="center" vertical="center" wrapText="1"/>
    </xf>
    <xf numFmtId="0" fontId="28" fillId="0" borderId="0" xfId="0" applyFont="1" applyAlignment="1">
      <alignment horizontal="center" vertical="center"/>
    </xf>
    <xf numFmtId="0" fontId="21" fillId="0" borderId="31" xfId="0" applyFont="1" applyBorder="1" applyAlignment="1">
      <alignment horizontal="center" vertical="center" wrapText="1"/>
    </xf>
    <xf numFmtId="0" fontId="17" fillId="0" borderId="31" xfId="0" applyFont="1" applyBorder="1" applyAlignment="1">
      <alignment horizontal="center" vertical="center" wrapText="1"/>
    </xf>
    <xf numFmtId="0" fontId="12" fillId="0" borderId="42" xfId="4" applyFill="1" applyBorder="1" applyAlignment="1">
      <alignment horizontal="center" vertical="center" wrapText="1"/>
    </xf>
    <xf numFmtId="0" fontId="14" fillId="14" borderId="31" xfId="0" applyFont="1" applyFill="1" applyBorder="1" applyAlignment="1">
      <alignment horizontal="center" vertical="center" wrapText="1"/>
    </xf>
    <xf numFmtId="0" fontId="18" fillId="14" borderId="41" xfId="0" applyFont="1" applyFill="1" applyBorder="1" applyAlignment="1">
      <alignment horizontal="left" vertical="center" wrapText="1"/>
    </xf>
    <xf numFmtId="0" fontId="18" fillId="14" borderId="4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39" xfId="0" applyFont="1" applyFill="1" applyBorder="1" applyAlignment="1">
      <alignment horizontal="left" vertical="center" wrapText="1"/>
    </xf>
    <xf numFmtId="0" fontId="13" fillId="0" borderId="40" xfId="0" applyFont="1" applyBorder="1" applyAlignment="1">
      <alignment horizontal="center" vertical="center" wrapText="1"/>
    </xf>
    <xf numFmtId="0" fontId="15" fillId="0" borderId="28" xfId="0" applyFont="1" applyBorder="1" applyAlignment="1" applyProtection="1">
      <alignment horizontal="left" vertical="center"/>
      <protection hidden="1"/>
    </xf>
    <xf numFmtId="0" fontId="15" fillId="0" borderId="39" xfId="0" applyFont="1" applyBorder="1" applyAlignment="1" applyProtection="1">
      <alignment horizontal="left" vertical="center"/>
      <protection hidden="1"/>
    </xf>
    <xf numFmtId="0" fontId="14" fillId="0" borderId="2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9"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39" xfId="6" applyBorder="1" applyAlignment="1" applyProtection="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31" xfId="0" applyFont="1" applyBorder="1" applyAlignment="1">
      <alignment horizontal="center" vertical="center" wrapText="1"/>
    </xf>
    <xf numFmtId="0" fontId="18" fillId="16" borderId="31" xfId="0" applyFont="1" applyFill="1" applyBorder="1" applyAlignment="1">
      <alignment vertical="center" wrapText="1"/>
    </xf>
    <xf numFmtId="0" fontId="13" fillId="14" borderId="31" xfId="0" applyFont="1" applyFill="1" applyBorder="1" applyAlignment="1">
      <alignment vertical="center" wrapText="1"/>
    </xf>
    <xf numFmtId="1" fontId="13" fillId="0" borderId="36" xfId="0" applyNumberFormat="1" applyFont="1" applyBorder="1" applyAlignment="1">
      <alignment horizontal="center" vertical="center" wrapText="1"/>
    </xf>
    <xf numFmtId="1" fontId="13" fillId="0" borderId="38" xfId="0" applyNumberFormat="1" applyFont="1" applyBorder="1" applyAlignment="1">
      <alignment horizontal="center" vertical="center" wrapText="1"/>
    </xf>
    <xf numFmtId="0" fontId="13" fillId="14" borderId="43" xfId="0" applyFont="1" applyFill="1" applyBorder="1" applyAlignment="1">
      <alignment horizontal="center" vertical="center" wrapText="1"/>
    </xf>
    <xf numFmtId="0" fontId="13" fillId="14" borderId="42" xfId="0" applyFont="1" applyFill="1" applyBorder="1" applyAlignment="1">
      <alignment horizontal="center" vertical="center" wrapText="1"/>
    </xf>
    <xf numFmtId="0" fontId="22" fillId="0" borderId="31" xfId="3" applyFont="1" applyFill="1" applyBorder="1" applyAlignment="1">
      <alignment horizontal="center" vertical="center"/>
    </xf>
    <xf numFmtId="0" fontId="13" fillId="14" borderId="41" xfId="0" applyFont="1" applyFill="1" applyBorder="1" applyAlignment="1">
      <alignment horizontal="left" vertical="center" wrapText="1"/>
    </xf>
    <xf numFmtId="0" fontId="13" fillId="14" borderId="43" xfId="0" applyFont="1" applyFill="1" applyBorder="1" applyAlignment="1">
      <alignment horizontal="left" vertical="center" wrapText="1"/>
    </xf>
    <xf numFmtId="0" fontId="13" fillId="14" borderId="42" xfId="0" applyFont="1" applyFill="1" applyBorder="1" applyAlignment="1">
      <alignment horizontal="left" vertical="center" wrapText="1"/>
    </xf>
    <xf numFmtId="0" fontId="14" fillId="14" borderId="28" xfId="0" applyFont="1" applyFill="1" applyBorder="1" applyAlignment="1">
      <alignment horizontal="center" vertical="center" wrapText="1"/>
    </xf>
    <xf numFmtId="0" fontId="14" fillId="14" borderId="40" xfId="0" applyFont="1" applyFill="1" applyBorder="1" applyAlignment="1">
      <alignment horizontal="center" vertical="center" wrapText="1"/>
    </xf>
    <xf numFmtId="0" fontId="14" fillId="14" borderId="39" xfId="0" applyFont="1" applyFill="1" applyBorder="1" applyAlignment="1">
      <alignment horizontal="center" vertical="center" wrapText="1"/>
    </xf>
    <xf numFmtId="0" fontId="13" fillId="14" borderId="28" xfId="0" applyFont="1" applyFill="1" applyBorder="1" applyAlignment="1">
      <alignment horizontal="left" vertical="center" wrapText="1"/>
    </xf>
    <xf numFmtId="0" fontId="13" fillId="14" borderId="39" xfId="0" applyFont="1" applyFill="1" applyBorder="1" applyAlignment="1">
      <alignment horizontal="left" vertical="center" wrapText="1"/>
    </xf>
    <xf numFmtId="0" fontId="13" fillId="14" borderId="31" xfId="0" applyFont="1" applyFill="1" applyBorder="1" applyAlignment="1">
      <alignment horizontal="justify" vertical="center" wrapText="1"/>
    </xf>
    <xf numFmtId="0" fontId="18" fillId="16" borderId="41" xfId="0" applyFont="1" applyFill="1" applyBorder="1" applyAlignment="1">
      <alignment horizontal="left" vertical="center" wrapText="1"/>
    </xf>
    <xf numFmtId="0" fontId="18" fillId="16" borderId="43" xfId="0" applyFont="1" applyFill="1" applyBorder="1" applyAlignment="1">
      <alignment horizontal="left" vertical="center" wrapText="1"/>
    </xf>
    <xf numFmtId="0" fontId="18" fillId="16" borderId="42" xfId="0" applyFont="1" applyFill="1" applyBorder="1" applyAlignment="1">
      <alignment horizontal="left" vertical="center" wrapText="1"/>
    </xf>
    <xf numFmtId="0" fontId="20" fillId="16" borderId="31" xfId="2" applyFont="1" applyFill="1" applyBorder="1" applyAlignment="1">
      <alignment horizontal="center" vertical="center" wrapText="1"/>
    </xf>
    <xf numFmtId="0" fontId="25" fillId="0" borderId="0" xfId="6" applyFont="1" applyAlignment="1" applyProtection="1">
      <alignment horizontal="left" vertical="center" wrapText="1"/>
    </xf>
    <xf numFmtId="0" fontId="17" fillId="14" borderId="41" xfId="0" applyFont="1" applyFill="1" applyBorder="1" applyAlignment="1">
      <alignment horizontal="center" vertical="center" wrapText="1"/>
    </xf>
    <xf numFmtId="0" fontId="17" fillId="14" borderId="43"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11" fillId="15" borderId="40" xfId="3" applyFill="1" applyBorder="1" applyAlignment="1">
      <alignment horizontal="center" vertical="center" wrapText="1"/>
    </xf>
    <xf numFmtId="0" fontId="11" fillId="15" borderId="39" xfId="3" applyFill="1" applyBorder="1" applyAlignment="1">
      <alignment horizontal="center" vertical="center" wrapText="1"/>
    </xf>
    <xf numFmtId="0" fontId="20" fillId="16" borderId="31" xfId="3" applyFont="1" applyFill="1" applyBorder="1" applyAlignment="1">
      <alignment horizontal="center" vertical="center" wrapText="1"/>
    </xf>
    <xf numFmtId="9" fontId="13" fillId="0" borderId="41" xfId="1" applyFont="1" applyFill="1" applyBorder="1" applyAlignment="1">
      <alignment horizontal="center" vertical="center" wrapText="1"/>
    </xf>
    <xf numFmtId="9" fontId="13" fillId="0" borderId="43" xfId="1" applyFont="1" applyFill="1" applyBorder="1" applyAlignment="1">
      <alignment horizontal="center" vertical="center" wrapText="1"/>
    </xf>
    <xf numFmtId="9" fontId="13" fillId="0" borderId="42" xfId="1" applyFont="1" applyFill="1" applyBorder="1" applyAlignment="1">
      <alignment horizontal="center" vertical="center" wrapText="1"/>
    </xf>
    <xf numFmtId="0" fontId="16" fillId="13" borderId="31" xfId="5" applyFont="1" applyBorder="1" applyAlignment="1">
      <alignment horizontal="center" vertical="center"/>
    </xf>
    <xf numFmtId="0" fontId="13" fillId="14" borderId="41"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2" fillId="4" borderId="6" xfId="0" applyFont="1" applyFill="1" applyBorder="1" applyAlignment="1">
      <alignment horizontal="center" vertical="center" textRotation="255"/>
    </xf>
    <xf numFmtId="0" fontId="2" fillId="4" borderId="7"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1" fillId="8" borderId="33"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2"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2" fillId="7" borderId="6" xfId="0" applyFont="1" applyFill="1" applyBorder="1" applyAlignment="1">
      <alignment horizontal="center" vertical="center" textRotation="255" wrapText="1"/>
    </xf>
    <xf numFmtId="0" fontId="2" fillId="7" borderId="7" xfId="0" applyFont="1" applyFill="1" applyBorder="1" applyAlignment="1">
      <alignment horizontal="center" vertical="center" textRotation="255" wrapText="1"/>
    </xf>
    <xf numFmtId="0" fontId="2" fillId="7" borderId="8" xfId="0" applyFont="1" applyFill="1" applyBorder="1" applyAlignment="1">
      <alignment horizontal="center" vertical="center" textRotation="255" wrapText="1"/>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6" fillId="6" borderId="1" xfId="0" applyFont="1" applyFill="1" applyBorder="1" applyAlignment="1">
      <alignment horizontal="center" vertical="center" textRotation="255"/>
    </xf>
    <xf numFmtId="0" fontId="6" fillId="6" borderId="3" xfId="0" applyFont="1" applyFill="1" applyBorder="1" applyAlignment="1">
      <alignment horizontal="center" vertical="center" textRotation="255"/>
    </xf>
    <xf numFmtId="0" fontId="6" fillId="6" borderId="4" xfId="0" applyFont="1" applyFill="1" applyBorder="1" applyAlignment="1">
      <alignment horizontal="center" vertical="center" textRotation="255"/>
    </xf>
  </cellXfs>
  <cellStyles count="7">
    <cellStyle name="Buena" xfId="2" builtinId="26"/>
    <cellStyle name="Hipervínculo" xfId="6" builtinId="8"/>
    <cellStyle name="Incorrecto" xfId="3" builtinId="27"/>
    <cellStyle name="Neutral" xfId="4" builtinId="28"/>
    <cellStyle name="Normal" xfId="0" builtinId="0"/>
    <cellStyle name="Notas" xfId="5" builtinId="10"/>
    <cellStyle name="Porcentaje" xfId="1" builtinId="5"/>
  </cellStyles>
  <dxfs count="118">
    <dxf>
      <font>
        <b/>
        <i val="0"/>
        <color rgb="FFCC0000"/>
      </font>
      <fill>
        <patternFill>
          <bgColor rgb="FFFFC7CE"/>
        </patternFill>
      </fill>
    </dxf>
    <dxf>
      <font>
        <b/>
        <i val="0"/>
        <color rgb="FF006100"/>
      </font>
      <fill>
        <patternFill>
          <bgColor rgb="FF92D050"/>
        </patternFill>
      </fill>
    </dxf>
    <dxf>
      <font>
        <b/>
        <i val="0"/>
      </font>
      <fill>
        <patternFill>
          <bgColor theme="2" tint="-9.9948118533890809E-2"/>
        </patternFill>
      </fill>
    </dxf>
    <dxf>
      <font>
        <b/>
        <i val="0"/>
        <color rgb="FFCC0000"/>
      </font>
      <fill>
        <patternFill>
          <bgColor rgb="FFFFC7CE"/>
        </patternFill>
      </fill>
    </dxf>
    <dxf>
      <font>
        <b/>
        <i val="0"/>
        <color rgb="FF006100"/>
      </font>
      <fill>
        <patternFill>
          <bgColor rgb="FF92D050"/>
        </patternFill>
      </fill>
    </dxf>
    <dxf>
      <font>
        <b/>
        <i val="0"/>
      </font>
      <fill>
        <patternFill>
          <bgColor theme="2" tint="-9.9948118533890809E-2"/>
        </patternFill>
      </fill>
    </dxf>
    <dxf>
      <font>
        <b/>
        <i val="0"/>
        <color rgb="FFCC0000"/>
      </font>
      <fill>
        <patternFill>
          <bgColor rgb="FFFFC7CE"/>
        </patternFill>
      </fill>
    </dxf>
    <dxf>
      <font>
        <b/>
        <i val="0"/>
        <color rgb="FF006100"/>
      </font>
      <fill>
        <patternFill>
          <bgColor rgb="FF92D050"/>
        </patternFill>
      </fill>
    </dxf>
    <dxf>
      <font>
        <b/>
        <i val="0"/>
      </font>
      <fill>
        <patternFill>
          <bgColor theme="2" tint="-9.9948118533890809E-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190DC.81E1F8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0</xdr:row>
      <xdr:rowOff>285750</xdr:rowOff>
    </xdr:from>
    <xdr:to>
      <xdr:col>0</xdr:col>
      <xdr:colOff>1689372</xdr:colOff>
      <xdr:row>2</xdr:row>
      <xdr:rowOff>197304</xdr:rowOff>
    </xdr:to>
    <xdr:pic>
      <xdr:nvPicPr>
        <xdr:cNvPr id="3" name="Imagen 2" descr="cid:image001.png@01D190DC.81E1F89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8857" y="285750"/>
          <a:ext cx="1580515" cy="428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tabSelected="1" view="pageBreakPreview" zoomScale="70" zoomScaleNormal="160" zoomScaleSheetLayoutView="70" workbookViewId="0">
      <selection activeCell="B3" sqref="B3:D3"/>
    </sheetView>
  </sheetViews>
  <sheetFormatPr baseColWidth="10" defaultColWidth="11.42578125" defaultRowHeight="12.75" x14ac:dyDescent="0.25"/>
  <cols>
    <col min="1" max="1" width="29.85546875" style="49" customWidth="1"/>
    <col min="2" max="2" width="32.140625" style="49" customWidth="1"/>
    <col min="3" max="3" width="13.42578125" style="50" customWidth="1"/>
    <col min="4" max="4" width="16" style="50" customWidth="1"/>
    <col min="5" max="5" width="19.5703125" style="49" customWidth="1"/>
    <col min="6" max="6" width="17.7109375" style="49" customWidth="1"/>
    <col min="7" max="8" width="11.42578125" style="49" hidden="1" customWidth="1"/>
    <col min="9" max="9" width="11.42578125" style="49" customWidth="1"/>
    <col min="10" max="12" width="11.42578125" style="49"/>
    <col min="13" max="13" width="15" style="49" customWidth="1"/>
    <col min="14" max="16384" width="11.42578125" style="49"/>
  </cols>
  <sheetData>
    <row r="1" spans="1:14" ht="24" customHeight="1" x14ac:dyDescent="0.25">
      <c r="A1" s="112"/>
      <c r="B1" s="135" t="s">
        <v>231</v>
      </c>
      <c r="C1" s="136"/>
      <c r="D1" s="137"/>
      <c r="E1" s="127" t="s">
        <v>232</v>
      </c>
      <c r="F1" s="128"/>
    </row>
    <row r="2" spans="1:14" ht="17.25" customHeight="1" x14ac:dyDescent="0.25">
      <c r="A2" s="112"/>
      <c r="B2" s="138"/>
      <c r="C2" s="139"/>
      <c r="D2" s="140"/>
      <c r="E2" s="127" t="s">
        <v>227</v>
      </c>
      <c r="F2" s="128"/>
    </row>
    <row r="3" spans="1:14" ht="18" customHeight="1" x14ac:dyDescent="0.25">
      <c r="A3" s="112"/>
      <c r="B3" s="141" t="s">
        <v>230</v>
      </c>
      <c r="C3" s="141"/>
      <c r="D3" s="141"/>
      <c r="E3" s="127" t="s">
        <v>233</v>
      </c>
      <c r="F3" s="128"/>
    </row>
    <row r="4" spans="1:14" ht="17.25" customHeight="1" x14ac:dyDescent="0.25">
      <c r="A4" s="112"/>
      <c r="B4" s="129" t="s">
        <v>229</v>
      </c>
      <c r="C4" s="130"/>
      <c r="D4" s="131"/>
      <c r="E4" s="127" t="s">
        <v>228</v>
      </c>
      <c r="F4" s="128"/>
    </row>
    <row r="5" spans="1:14" ht="17.25" customHeight="1" x14ac:dyDescent="0.25">
      <c r="A5" s="173" t="s">
        <v>76</v>
      </c>
      <c r="B5" s="173"/>
      <c r="C5" s="173"/>
      <c r="D5" s="173"/>
      <c r="E5" s="173"/>
      <c r="F5" s="173"/>
    </row>
    <row r="6" spans="1:14" ht="28.5" customHeight="1" x14ac:dyDescent="0.25">
      <c r="A6" s="44" t="s">
        <v>77</v>
      </c>
      <c r="B6" s="121" t="s">
        <v>78</v>
      </c>
      <c r="C6" s="121"/>
      <c r="D6" s="121"/>
      <c r="E6" s="121"/>
      <c r="F6" s="121"/>
    </row>
    <row r="7" spans="1:14" ht="34.5" customHeight="1" x14ac:dyDescent="0.25">
      <c r="A7" s="45"/>
      <c r="B7" s="108"/>
      <c r="C7" s="126"/>
      <c r="D7" s="126"/>
      <c r="E7" s="126"/>
      <c r="F7" s="109"/>
    </row>
    <row r="8" spans="1:14" x14ac:dyDescent="0.25">
      <c r="A8" s="46" t="s">
        <v>158</v>
      </c>
      <c r="B8" s="108"/>
      <c r="C8" s="126"/>
      <c r="D8" s="126"/>
      <c r="E8" s="126"/>
      <c r="F8" s="109"/>
      <c r="H8" s="81"/>
      <c r="I8" s="81"/>
      <c r="J8" s="81"/>
      <c r="K8" s="81"/>
      <c r="L8" s="81"/>
      <c r="M8" s="81"/>
      <c r="N8" s="81"/>
    </row>
    <row r="9" spans="1:14" x14ac:dyDescent="0.25">
      <c r="A9" s="46" t="s">
        <v>194</v>
      </c>
      <c r="B9" s="108"/>
      <c r="C9" s="126"/>
      <c r="D9" s="126"/>
      <c r="E9" s="126"/>
      <c r="F9" s="109"/>
      <c r="H9" s="81"/>
      <c r="I9" s="81"/>
      <c r="J9" s="81"/>
      <c r="K9" s="81"/>
      <c r="L9" s="81"/>
      <c r="M9" s="81"/>
      <c r="N9" s="81"/>
    </row>
    <row r="10" spans="1:14" ht="16.5" customHeight="1" x14ac:dyDescent="0.25">
      <c r="A10" s="59" t="s">
        <v>207</v>
      </c>
      <c r="B10" s="108"/>
      <c r="C10" s="126"/>
      <c r="D10" s="126"/>
      <c r="E10" s="126"/>
      <c r="F10" s="109"/>
      <c r="H10" s="81"/>
      <c r="I10" s="81"/>
      <c r="J10" s="81"/>
      <c r="K10" s="81"/>
      <c r="L10" s="81"/>
      <c r="M10" s="81"/>
      <c r="N10" s="81"/>
    </row>
    <row r="11" spans="1:14" x14ac:dyDescent="0.25">
      <c r="A11" s="90" t="s">
        <v>195</v>
      </c>
      <c r="B11" s="108"/>
      <c r="C11" s="126"/>
      <c r="D11" s="126"/>
      <c r="E11" s="126"/>
      <c r="F11" s="109"/>
      <c r="H11" s="81"/>
      <c r="I11" s="81"/>
      <c r="J11" s="81"/>
      <c r="K11" s="81"/>
      <c r="L11" s="81"/>
      <c r="M11" s="81"/>
      <c r="N11" s="81"/>
    </row>
    <row r="12" spans="1:14" x14ac:dyDescent="0.25">
      <c r="A12" s="143" t="s">
        <v>157</v>
      </c>
      <c r="B12" s="48" t="s">
        <v>159</v>
      </c>
      <c r="C12" s="133"/>
      <c r="D12" s="133"/>
      <c r="E12" s="133"/>
      <c r="F12" s="133"/>
      <c r="H12" s="81"/>
      <c r="I12" s="81"/>
      <c r="J12" s="81"/>
      <c r="K12" s="81"/>
      <c r="L12" s="81"/>
      <c r="M12" s="81"/>
      <c r="N12" s="81"/>
    </row>
    <row r="13" spans="1:14" x14ac:dyDescent="0.25">
      <c r="A13" s="143"/>
      <c r="B13" s="48" t="s">
        <v>160</v>
      </c>
      <c r="C13" s="132"/>
      <c r="D13" s="133"/>
      <c r="E13" s="133"/>
      <c r="F13" s="133"/>
      <c r="H13" s="81"/>
      <c r="I13" s="81"/>
      <c r="J13" s="81"/>
      <c r="K13" s="81"/>
      <c r="L13" s="81"/>
      <c r="M13" s="81"/>
      <c r="N13" s="81"/>
    </row>
    <row r="14" spans="1:14" x14ac:dyDescent="0.25">
      <c r="A14" s="143"/>
      <c r="B14" s="48" t="s">
        <v>161</v>
      </c>
      <c r="C14" s="132"/>
      <c r="D14" s="133"/>
      <c r="E14" s="133"/>
      <c r="F14" s="133"/>
      <c r="H14" s="81"/>
      <c r="I14" s="81"/>
      <c r="J14" s="81"/>
      <c r="K14" s="81"/>
      <c r="L14" s="81"/>
      <c r="M14" s="81"/>
      <c r="N14" s="81"/>
    </row>
    <row r="15" spans="1:14" ht="15" x14ac:dyDescent="0.25">
      <c r="A15" s="143"/>
      <c r="B15" s="48" t="s">
        <v>162</v>
      </c>
      <c r="C15" s="134"/>
      <c r="D15" s="133"/>
      <c r="E15" s="133"/>
      <c r="F15" s="133"/>
      <c r="H15" s="81"/>
      <c r="I15" s="81"/>
      <c r="J15" s="81"/>
      <c r="K15" s="81"/>
      <c r="L15" s="81"/>
      <c r="M15" s="81"/>
      <c r="N15" s="81"/>
    </row>
    <row r="16" spans="1:14" ht="16.5" x14ac:dyDescent="0.25">
      <c r="A16" s="143"/>
      <c r="B16" s="48" t="s">
        <v>163</v>
      </c>
      <c r="C16" s="132"/>
      <c r="D16" s="133"/>
      <c r="E16" s="133"/>
      <c r="F16" s="133"/>
      <c r="H16" s="82" t="s">
        <v>140</v>
      </c>
      <c r="I16" s="81"/>
      <c r="J16" s="81"/>
      <c r="K16" s="81"/>
      <c r="L16" s="81"/>
      <c r="M16" s="81"/>
      <c r="N16" s="81"/>
    </row>
    <row r="17" spans="1:14" ht="16.5" x14ac:dyDescent="0.25">
      <c r="A17" s="143"/>
      <c r="B17" s="48" t="s">
        <v>160</v>
      </c>
      <c r="C17" s="132"/>
      <c r="D17" s="133"/>
      <c r="E17" s="133"/>
      <c r="F17" s="133"/>
      <c r="H17" s="82" t="s">
        <v>139</v>
      </c>
      <c r="I17" s="81"/>
      <c r="J17" s="81"/>
      <c r="K17" s="81"/>
      <c r="L17" s="81"/>
      <c r="M17" s="81"/>
      <c r="N17" s="81"/>
    </row>
    <row r="18" spans="1:14" x14ac:dyDescent="0.25">
      <c r="A18" s="143"/>
      <c r="B18" s="48" t="s">
        <v>161</v>
      </c>
      <c r="C18" s="132"/>
      <c r="D18" s="133"/>
      <c r="E18" s="133"/>
      <c r="F18" s="133"/>
      <c r="H18" s="81"/>
      <c r="I18" s="81"/>
      <c r="J18" s="81"/>
      <c r="K18" s="81"/>
      <c r="L18" s="81"/>
      <c r="M18" s="81"/>
      <c r="N18" s="81"/>
    </row>
    <row r="19" spans="1:14" ht="15" x14ac:dyDescent="0.25">
      <c r="A19" s="143"/>
      <c r="B19" s="48" t="s">
        <v>162</v>
      </c>
      <c r="C19" s="134"/>
      <c r="D19" s="133"/>
      <c r="E19" s="133"/>
      <c r="F19" s="133"/>
      <c r="H19" s="81"/>
      <c r="I19" s="81"/>
      <c r="J19" s="81"/>
      <c r="K19" s="81"/>
      <c r="L19" s="81"/>
      <c r="M19" s="81"/>
      <c r="N19" s="81"/>
    </row>
    <row r="20" spans="1:14" x14ac:dyDescent="0.25">
      <c r="H20" s="81"/>
      <c r="I20" s="81"/>
      <c r="J20" s="81"/>
      <c r="K20" s="81"/>
      <c r="L20" s="81"/>
      <c r="M20" s="81"/>
      <c r="N20" s="81"/>
    </row>
    <row r="21" spans="1:14" ht="25.5" x14ac:dyDescent="0.25">
      <c r="A21" s="46" t="s">
        <v>79</v>
      </c>
      <c r="B21" s="51"/>
      <c r="C21" s="52" t="s">
        <v>80</v>
      </c>
      <c r="D21" s="106"/>
      <c r="E21" s="107"/>
      <c r="H21" s="81"/>
      <c r="I21" s="81"/>
      <c r="J21" s="81"/>
      <c r="K21" s="81"/>
      <c r="L21" s="81"/>
      <c r="M21" s="81"/>
      <c r="N21" s="81"/>
    </row>
    <row r="22" spans="1:14" x14ac:dyDescent="0.25">
      <c r="H22" s="81"/>
      <c r="I22" s="81"/>
      <c r="J22" s="81"/>
      <c r="K22" s="81"/>
      <c r="L22" s="81"/>
      <c r="M22" s="81"/>
      <c r="N22" s="81"/>
    </row>
    <row r="23" spans="1:14" x14ac:dyDescent="0.25">
      <c r="A23" s="52" t="s">
        <v>81</v>
      </c>
      <c r="B23" s="52" t="s">
        <v>82</v>
      </c>
      <c r="C23" s="52" t="s">
        <v>83</v>
      </c>
      <c r="D23" s="53"/>
      <c r="E23" s="52" t="s">
        <v>84</v>
      </c>
      <c r="F23" s="52" t="s">
        <v>82</v>
      </c>
      <c r="H23" s="81"/>
      <c r="I23" s="81"/>
      <c r="J23" s="81"/>
      <c r="K23" s="81"/>
      <c r="L23" s="81"/>
      <c r="M23" s="81"/>
      <c r="N23" s="81"/>
    </row>
    <row r="24" spans="1:14" x14ac:dyDescent="0.25">
      <c r="A24" s="46" t="s">
        <v>164</v>
      </c>
      <c r="B24" s="54"/>
      <c r="C24" s="93" t="e">
        <f>+B24/B28</f>
        <v>#DIV/0!</v>
      </c>
      <c r="D24" s="53"/>
      <c r="E24" s="55" t="s">
        <v>85</v>
      </c>
      <c r="F24" s="56"/>
      <c r="H24" s="81"/>
      <c r="I24" s="81"/>
      <c r="J24" s="81"/>
      <c r="K24" s="81"/>
      <c r="L24" s="81"/>
      <c r="M24" s="81"/>
      <c r="N24" s="81"/>
    </row>
    <row r="25" spans="1:14" ht="25.5" x14ac:dyDescent="0.25">
      <c r="A25" s="46" t="s">
        <v>165</v>
      </c>
      <c r="B25" s="57"/>
      <c r="C25" s="170" t="e">
        <f>+(B25+B26+B27)/B28</f>
        <v>#DIV/0!</v>
      </c>
      <c r="D25" s="53"/>
      <c r="E25" s="55" t="s">
        <v>86</v>
      </c>
      <c r="F25" s="56"/>
      <c r="H25" s="81"/>
      <c r="I25" s="81"/>
      <c r="J25" s="81"/>
      <c r="K25" s="81"/>
      <c r="L25" s="81"/>
      <c r="M25" s="81"/>
      <c r="N25" s="81"/>
    </row>
    <row r="26" spans="1:14" x14ac:dyDescent="0.25">
      <c r="A26" s="91" t="s">
        <v>208</v>
      </c>
      <c r="B26" s="57"/>
      <c r="C26" s="171"/>
      <c r="D26" s="53"/>
      <c r="E26" s="55" t="s">
        <v>87</v>
      </c>
      <c r="F26" s="56"/>
      <c r="H26" s="81"/>
      <c r="I26" s="81"/>
      <c r="J26" s="81"/>
      <c r="K26" s="81"/>
      <c r="L26" s="81"/>
      <c r="M26" s="81"/>
      <c r="N26" s="81"/>
    </row>
    <row r="27" spans="1:14" x14ac:dyDescent="0.25">
      <c r="A27" s="46" t="s">
        <v>166</v>
      </c>
      <c r="B27" s="57"/>
      <c r="C27" s="172"/>
      <c r="D27" s="53"/>
      <c r="E27" s="55" t="s">
        <v>88</v>
      </c>
      <c r="F27" s="56"/>
      <c r="H27" s="81"/>
      <c r="I27" s="81"/>
      <c r="J27" s="81"/>
      <c r="K27" s="81"/>
      <c r="L27" s="81"/>
      <c r="M27" s="81"/>
      <c r="N27" s="81"/>
    </row>
    <row r="28" spans="1:14" x14ac:dyDescent="0.25">
      <c r="A28" s="46" t="s">
        <v>167</v>
      </c>
      <c r="B28" s="57"/>
      <c r="C28" s="94" t="e">
        <f>SUM(C24:C27)</f>
        <v>#DIV/0!</v>
      </c>
      <c r="D28" s="53"/>
    </row>
    <row r="30" spans="1:14" ht="12.75" customHeight="1" x14ac:dyDescent="0.25">
      <c r="A30" s="121" t="s">
        <v>89</v>
      </c>
      <c r="B30" s="121"/>
      <c r="C30" s="121" t="s">
        <v>90</v>
      </c>
      <c r="D30" s="121"/>
      <c r="E30" s="121" t="s">
        <v>91</v>
      </c>
      <c r="F30" s="121"/>
    </row>
    <row r="31" spans="1:14" x14ac:dyDescent="0.25">
      <c r="A31" s="121" t="s">
        <v>24</v>
      </c>
      <c r="B31" s="121"/>
      <c r="C31" s="121"/>
      <c r="D31" s="121"/>
      <c r="E31" s="121"/>
      <c r="F31" s="121"/>
    </row>
    <row r="32" spans="1:14" ht="15" x14ac:dyDescent="0.25">
      <c r="A32" s="146" t="s">
        <v>4</v>
      </c>
      <c r="B32" s="58" t="s">
        <v>209</v>
      </c>
      <c r="C32" s="106"/>
      <c r="D32" s="107"/>
      <c r="E32" s="110"/>
      <c r="F32" s="111"/>
      <c r="I32" s="49">
        <f>IF(C32="cumple",1,0)</f>
        <v>0</v>
      </c>
    </row>
    <row r="33" spans="1:16" ht="15" x14ac:dyDescent="0.25">
      <c r="A33" s="146"/>
      <c r="B33" s="142" t="s">
        <v>210</v>
      </c>
      <c r="C33" s="59" t="s">
        <v>168</v>
      </c>
      <c r="D33" s="60"/>
      <c r="E33" s="110"/>
      <c r="F33" s="111"/>
      <c r="I33" s="49">
        <f>IF(D33="cumple",1,0)</f>
        <v>0</v>
      </c>
    </row>
    <row r="34" spans="1:16" ht="27.75" customHeight="1" x14ac:dyDescent="0.25">
      <c r="A34" s="146"/>
      <c r="B34" s="142"/>
      <c r="C34" s="59" t="s">
        <v>169</v>
      </c>
      <c r="D34" s="60"/>
      <c r="E34" s="110"/>
      <c r="F34" s="111"/>
      <c r="I34" s="49">
        <f>IF(D34="cumple",1,0)</f>
        <v>0</v>
      </c>
    </row>
    <row r="35" spans="1:16" ht="156" customHeight="1" x14ac:dyDescent="0.25">
      <c r="A35" s="146"/>
      <c r="B35" s="58" t="s">
        <v>211</v>
      </c>
      <c r="C35" s="106"/>
      <c r="D35" s="107"/>
      <c r="E35" s="110"/>
      <c r="F35" s="111"/>
      <c r="I35" s="49">
        <f t="shared" ref="I35:I49" si="0">IF(C35="cumple",1,0)</f>
        <v>0</v>
      </c>
    </row>
    <row r="36" spans="1:16" ht="92.25" customHeight="1" x14ac:dyDescent="0.25">
      <c r="A36" s="146"/>
      <c r="B36" s="58" t="s">
        <v>212</v>
      </c>
      <c r="C36" s="106"/>
      <c r="D36" s="107"/>
      <c r="E36" s="110"/>
      <c r="F36" s="111"/>
      <c r="I36" s="49">
        <f t="shared" si="0"/>
        <v>0</v>
      </c>
    </row>
    <row r="37" spans="1:16" ht="15" x14ac:dyDescent="0.25">
      <c r="A37" s="146"/>
      <c r="B37" s="58" t="s">
        <v>213</v>
      </c>
      <c r="C37" s="106"/>
      <c r="D37" s="107"/>
      <c r="E37" s="110"/>
      <c r="F37" s="111"/>
      <c r="I37" s="49">
        <f t="shared" si="0"/>
        <v>0</v>
      </c>
    </row>
    <row r="38" spans="1:16" ht="15" x14ac:dyDescent="0.25">
      <c r="A38" s="146"/>
      <c r="B38" s="58" t="s">
        <v>214</v>
      </c>
      <c r="C38" s="106"/>
      <c r="D38" s="107"/>
      <c r="E38" s="110"/>
      <c r="F38" s="111"/>
      <c r="I38" s="49">
        <f t="shared" si="0"/>
        <v>0</v>
      </c>
    </row>
    <row r="39" spans="1:16" ht="15" x14ac:dyDescent="0.25">
      <c r="A39" s="146"/>
      <c r="B39" s="58" t="s">
        <v>215</v>
      </c>
      <c r="C39" s="106"/>
      <c r="D39" s="107"/>
      <c r="E39" s="110"/>
      <c r="F39" s="111"/>
      <c r="I39" s="49">
        <f t="shared" si="0"/>
        <v>0</v>
      </c>
    </row>
    <row r="40" spans="1:16" ht="50.25" customHeight="1" x14ac:dyDescent="0.25">
      <c r="A40" s="146"/>
      <c r="B40" s="58" t="s">
        <v>216</v>
      </c>
      <c r="C40" s="106"/>
      <c r="D40" s="107"/>
      <c r="E40" s="110"/>
      <c r="F40" s="111"/>
      <c r="I40" s="49">
        <f t="shared" si="0"/>
        <v>0</v>
      </c>
    </row>
    <row r="41" spans="1:16" ht="15" x14ac:dyDescent="0.25">
      <c r="A41" s="146"/>
      <c r="B41" s="58" t="s">
        <v>217</v>
      </c>
      <c r="C41" s="106"/>
      <c r="D41" s="107"/>
      <c r="E41" s="110"/>
      <c r="F41" s="111"/>
      <c r="I41" s="49">
        <f t="shared" si="0"/>
        <v>0</v>
      </c>
    </row>
    <row r="42" spans="1:16" ht="25.5" x14ac:dyDescent="0.25">
      <c r="A42" s="146"/>
      <c r="B42" s="58" t="s">
        <v>218</v>
      </c>
      <c r="C42" s="106"/>
      <c r="D42" s="107"/>
      <c r="E42" s="108"/>
      <c r="F42" s="109"/>
      <c r="I42" s="49">
        <f t="shared" si="0"/>
        <v>0</v>
      </c>
    </row>
    <row r="43" spans="1:16" ht="54.75" customHeight="1" x14ac:dyDescent="0.25">
      <c r="A43" s="147"/>
      <c r="B43" s="58" t="s">
        <v>219</v>
      </c>
      <c r="C43" s="106"/>
      <c r="D43" s="107"/>
      <c r="E43" s="108"/>
      <c r="F43" s="109"/>
      <c r="I43" s="49">
        <f t="shared" si="0"/>
        <v>0</v>
      </c>
      <c r="J43" s="49">
        <f>SUM(I31:I43)</f>
        <v>0</v>
      </c>
      <c r="K43" s="49">
        <f>IF(J43=12,1,0)</f>
        <v>0</v>
      </c>
    </row>
    <row r="44" spans="1:16" ht="126" customHeight="1" x14ac:dyDescent="0.25">
      <c r="A44" s="86" t="s">
        <v>170</v>
      </c>
      <c r="B44" s="87"/>
      <c r="C44" s="106"/>
      <c r="D44" s="107"/>
      <c r="E44" s="108"/>
      <c r="F44" s="109"/>
      <c r="I44" s="49">
        <f t="shared" si="0"/>
        <v>0</v>
      </c>
      <c r="J44" s="49">
        <f t="shared" ref="J44:J49" si="1">IF(C44="NO APLICA",1,0)</f>
        <v>0</v>
      </c>
      <c r="K44" s="49">
        <f>I44+J44</f>
        <v>0</v>
      </c>
    </row>
    <row r="45" spans="1:16" ht="108" customHeight="1" x14ac:dyDescent="0.25">
      <c r="A45" s="86" t="s">
        <v>92</v>
      </c>
      <c r="B45" s="87"/>
      <c r="C45" s="106"/>
      <c r="D45" s="107"/>
      <c r="E45" s="108"/>
      <c r="F45" s="109"/>
      <c r="I45" s="49">
        <f t="shared" si="0"/>
        <v>0</v>
      </c>
      <c r="J45" s="49">
        <f t="shared" si="1"/>
        <v>0</v>
      </c>
      <c r="K45" s="49">
        <f>I45+J45</f>
        <v>0</v>
      </c>
    </row>
    <row r="46" spans="1:16" ht="109.5" customHeight="1" x14ac:dyDescent="0.25">
      <c r="A46" s="163" t="s">
        <v>171</v>
      </c>
      <c r="B46" s="64" t="s">
        <v>142</v>
      </c>
      <c r="C46" s="106"/>
      <c r="D46" s="107"/>
      <c r="E46" s="118"/>
      <c r="F46" s="118"/>
      <c r="I46" s="49">
        <f t="shared" si="0"/>
        <v>0</v>
      </c>
      <c r="J46" s="49">
        <f t="shared" si="1"/>
        <v>0</v>
      </c>
      <c r="K46" s="49">
        <f t="shared" ref="K46:K49" si="2">I46+J46</f>
        <v>0</v>
      </c>
    </row>
    <row r="47" spans="1:16" ht="137.25" customHeight="1" x14ac:dyDescent="0.25">
      <c r="A47" s="164"/>
      <c r="B47" s="64" t="s">
        <v>20</v>
      </c>
      <c r="C47" s="106"/>
      <c r="D47" s="107"/>
      <c r="E47" s="118"/>
      <c r="F47" s="118"/>
      <c r="I47" s="49">
        <f t="shared" si="0"/>
        <v>0</v>
      </c>
      <c r="J47" s="49">
        <f t="shared" si="1"/>
        <v>0</v>
      </c>
      <c r="K47" s="49">
        <f t="shared" si="2"/>
        <v>0</v>
      </c>
      <c r="L47" s="117" t="s">
        <v>221</v>
      </c>
      <c r="M47" s="117"/>
      <c r="N47" s="117"/>
      <c r="O47" s="117"/>
    </row>
    <row r="48" spans="1:16" ht="79.5" customHeight="1" thickBot="1" x14ac:dyDescent="0.3">
      <c r="A48" s="164"/>
      <c r="B48" s="64" t="s">
        <v>141</v>
      </c>
      <c r="C48" s="106"/>
      <c r="D48" s="107"/>
      <c r="E48" s="165"/>
      <c r="F48" s="166"/>
      <c r="I48" s="49">
        <f t="shared" si="0"/>
        <v>0</v>
      </c>
      <c r="J48" s="49">
        <f t="shared" si="1"/>
        <v>0</v>
      </c>
      <c r="K48" s="49">
        <f t="shared" si="2"/>
        <v>0</v>
      </c>
      <c r="L48" s="99"/>
      <c r="M48" s="100" t="s">
        <v>222</v>
      </c>
      <c r="N48" s="99"/>
      <c r="O48" s="99"/>
      <c r="P48" s="96" t="s">
        <v>72</v>
      </c>
    </row>
    <row r="49" spans="1:16" ht="96.75" customHeight="1" thickBot="1" x14ac:dyDescent="0.3">
      <c r="A49" s="48" t="s">
        <v>23</v>
      </c>
      <c r="B49" s="83"/>
      <c r="C49" s="106"/>
      <c r="D49" s="107"/>
      <c r="E49" s="118"/>
      <c r="F49" s="119"/>
      <c r="I49" s="49">
        <f t="shared" si="0"/>
        <v>0</v>
      </c>
      <c r="J49" s="49">
        <f t="shared" si="1"/>
        <v>0</v>
      </c>
      <c r="K49" s="49">
        <f t="shared" si="2"/>
        <v>0</v>
      </c>
      <c r="L49" s="49">
        <f>SUM(K43:K49)</f>
        <v>0</v>
      </c>
      <c r="M49" s="97">
        <f>L49/7</f>
        <v>0</v>
      </c>
      <c r="P49" s="95">
        <f>COUNTIF(B36:C50,"NO APLICA")</f>
        <v>0</v>
      </c>
    </row>
    <row r="50" spans="1:16" x14ac:dyDescent="0.25">
      <c r="A50" s="121" t="s">
        <v>25</v>
      </c>
      <c r="B50" s="121"/>
      <c r="C50" s="121"/>
      <c r="D50" s="121"/>
      <c r="E50" s="121"/>
      <c r="F50" s="121"/>
    </row>
    <row r="51" spans="1:16" ht="47.25" customHeight="1" x14ac:dyDescent="0.25">
      <c r="A51" s="155" t="s">
        <v>172</v>
      </c>
      <c r="B51" s="156"/>
      <c r="C51" s="106"/>
      <c r="D51" s="107"/>
      <c r="E51" s="119"/>
      <c r="F51" s="119"/>
      <c r="I51" s="49">
        <f t="shared" ref="I51:I57" si="3">IF(C51="cumple",1,0)</f>
        <v>0</v>
      </c>
      <c r="J51" s="49">
        <f t="shared" ref="J51:J57" si="4">IF(C51="NO APLICA",1,0)</f>
        <v>0</v>
      </c>
      <c r="K51" s="49">
        <f t="shared" ref="K51:K57" si="5">I51+J51</f>
        <v>0</v>
      </c>
    </row>
    <row r="52" spans="1:16" ht="80.25" customHeight="1" x14ac:dyDescent="0.25">
      <c r="A52" s="124" t="s">
        <v>93</v>
      </c>
      <c r="B52" s="125"/>
      <c r="C52" s="106"/>
      <c r="D52" s="107"/>
      <c r="E52" s="108"/>
      <c r="F52" s="109"/>
      <c r="I52" s="49">
        <f t="shared" si="3"/>
        <v>0</v>
      </c>
      <c r="J52" s="49">
        <f t="shared" si="4"/>
        <v>0</v>
      </c>
      <c r="K52" s="49">
        <f>I52+J52</f>
        <v>0</v>
      </c>
    </row>
    <row r="53" spans="1:16" ht="79.5" customHeight="1" x14ac:dyDescent="0.25">
      <c r="A53" s="122" t="s">
        <v>94</v>
      </c>
      <c r="B53" s="65" t="s">
        <v>152</v>
      </c>
      <c r="C53" s="106"/>
      <c r="D53" s="107"/>
      <c r="E53" s="120"/>
      <c r="F53" s="120"/>
      <c r="I53" s="49">
        <f t="shared" si="3"/>
        <v>0</v>
      </c>
      <c r="J53" s="49">
        <f t="shared" si="4"/>
        <v>0</v>
      </c>
      <c r="K53" s="49">
        <f t="shared" si="5"/>
        <v>0</v>
      </c>
    </row>
    <row r="54" spans="1:16" ht="75" customHeight="1" x14ac:dyDescent="0.25">
      <c r="A54" s="123"/>
      <c r="B54" s="66" t="s">
        <v>153</v>
      </c>
      <c r="C54" s="106"/>
      <c r="D54" s="107"/>
      <c r="E54" s="120"/>
      <c r="F54" s="120"/>
      <c r="I54" s="49">
        <f t="shared" si="3"/>
        <v>0</v>
      </c>
      <c r="J54" s="49">
        <f t="shared" si="4"/>
        <v>0</v>
      </c>
      <c r="K54" s="49">
        <f t="shared" si="5"/>
        <v>0</v>
      </c>
    </row>
    <row r="55" spans="1:16" ht="102" x14ac:dyDescent="0.25">
      <c r="A55" s="67" t="s">
        <v>95</v>
      </c>
      <c r="B55" s="65" t="s">
        <v>96</v>
      </c>
      <c r="C55" s="106"/>
      <c r="D55" s="107"/>
      <c r="E55" s="116"/>
      <c r="F55" s="116"/>
      <c r="I55" s="49">
        <f t="shared" si="3"/>
        <v>0</v>
      </c>
      <c r="J55" s="49">
        <f t="shared" si="4"/>
        <v>0</v>
      </c>
      <c r="K55" s="49">
        <f t="shared" si="5"/>
        <v>0</v>
      </c>
      <c r="L55" s="117" t="s">
        <v>223</v>
      </c>
      <c r="M55" s="117"/>
      <c r="N55" s="117"/>
      <c r="O55" s="117"/>
    </row>
    <row r="56" spans="1:16" ht="86.25" customHeight="1" thickBot="1" x14ac:dyDescent="0.3">
      <c r="A56" s="68" t="s">
        <v>196</v>
      </c>
      <c r="B56" s="65"/>
      <c r="C56" s="106"/>
      <c r="D56" s="107"/>
      <c r="E56" s="116"/>
      <c r="F56" s="116"/>
      <c r="I56" s="49">
        <f t="shared" si="3"/>
        <v>0</v>
      </c>
      <c r="J56" s="49">
        <f t="shared" si="4"/>
        <v>0</v>
      </c>
      <c r="K56" s="49">
        <f t="shared" si="5"/>
        <v>0</v>
      </c>
      <c r="L56" s="99"/>
      <c r="M56" s="100" t="s">
        <v>222</v>
      </c>
      <c r="N56" s="99"/>
      <c r="O56" s="99"/>
      <c r="P56" s="96" t="s">
        <v>72</v>
      </c>
    </row>
    <row r="57" spans="1:16" ht="92.25" customHeight="1" thickBot="1" x14ac:dyDescent="0.3">
      <c r="A57" s="86" t="s">
        <v>193</v>
      </c>
      <c r="B57" s="88"/>
      <c r="C57" s="106"/>
      <c r="D57" s="107"/>
      <c r="E57" s="108"/>
      <c r="F57" s="109"/>
      <c r="I57" s="49">
        <f t="shared" si="3"/>
        <v>0</v>
      </c>
      <c r="J57" s="49">
        <f t="shared" si="4"/>
        <v>0</v>
      </c>
      <c r="K57" s="49">
        <f t="shared" si="5"/>
        <v>0</v>
      </c>
      <c r="L57" s="49">
        <f>SUM(K51:K57)</f>
        <v>0</v>
      </c>
      <c r="M57" s="97">
        <f>L57/7</f>
        <v>0</v>
      </c>
      <c r="P57" s="95">
        <f>COUNTIF(B51:C57,"NO APLICA")</f>
        <v>0</v>
      </c>
    </row>
    <row r="58" spans="1:16" x14ac:dyDescent="0.25">
      <c r="A58" s="121" t="s">
        <v>97</v>
      </c>
      <c r="B58" s="121"/>
      <c r="C58" s="121"/>
      <c r="D58" s="121"/>
      <c r="E58" s="121"/>
      <c r="F58" s="121"/>
    </row>
    <row r="59" spans="1:16" ht="122.25" customHeight="1" x14ac:dyDescent="0.25">
      <c r="A59" s="69" t="s">
        <v>198</v>
      </c>
      <c r="B59" s="92"/>
      <c r="C59" s="106"/>
      <c r="D59" s="107"/>
      <c r="E59" s="112"/>
      <c r="F59" s="112"/>
      <c r="I59" s="49">
        <f t="shared" ref="I59:I92" si="6">IF(C59="cumple",1,0)</f>
        <v>0</v>
      </c>
      <c r="J59" s="50"/>
      <c r="K59" s="50"/>
      <c r="M59" s="98">
        <f>I59*0.05</f>
        <v>0</v>
      </c>
    </row>
    <row r="60" spans="1:16" ht="85.5" customHeight="1" x14ac:dyDescent="0.25">
      <c r="A60" s="58" t="s">
        <v>148</v>
      </c>
      <c r="B60" s="84"/>
      <c r="C60" s="106"/>
      <c r="D60" s="107"/>
      <c r="E60" s="108"/>
      <c r="F60" s="109"/>
      <c r="I60" s="49">
        <f t="shared" si="6"/>
        <v>0</v>
      </c>
      <c r="J60" s="50"/>
      <c r="K60" s="50"/>
    </row>
    <row r="61" spans="1:16" ht="70.5" customHeight="1" x14ac:dyDescent="0.25">
      <c r="A61" s="114" t="s">
        <v>99</v>
      </c>
      <c r="B61" s="69" t="s">
        <v>143</v>
      </c>
      <c r="C61" s="106"/>
      <c r="D61" s="107"/>
      <c r="E61" s="108"/>
      <c r="F61" s="109"/>
      <c r="I61" s="49">
        <f t="shared" si="6"/>
        <v>0</v>
      </c>
      <c r="J61" s="50"/>
      <c r="K61" s="50"/>
    </row>
    <row r="62" spans="1:16" ht="25.5" x14ac:dyDescent="0.25">
      <c r="A62" s="115"/>
      <c r="B62" s="63" t="s">
        <v>144</v>
      </c>
      <c r="C62" s="106"/>
      <c r="D62" s="107"/>
      <c r="E62" s="108"/>
      <c r="F62" s="109"/>
      <c r="I62" s="49">
        <f t="shared" si="6"/>
        <v>0</v>
      </c>
      <c r="J62" s="50"/>
      <c r="K62" s="50"/>
    </row>
    <row r="63" spans="1:16" ht="65.25" customHeight="1" x14ac:dyDescent="0.25">
      <c r="A63" s="124" t="s">
        <v>197</v>
      </c>
      <c r="B63" s="125"/>
      <c r="C63" s="106"/>
      <c r="D63" s="107"/>
      <c r="E63" s="116"/>
      <c r="F63" s="116"/>
      <c r="I63" s="49">
        <f t="shared" si="6"/>
        <v>0</v>
      </c>
      <c r="J63" s="50"/>
      <c r="K63" s="50"/>
    </row>
    <row r="64" spans="1:16" ht="94.5" customHeight="1" x14ac:dyDescent="0.25">
      <c r="A64" s="58" t="s">
        <v>98</v>
      </c>
      <c r="B64" s="69" t="s">
        <v>203</v>
      </c>
      <c r="C64" s="106"/>
      <c r="D64" s="107"/>
      <c r="E64" s="108"/>
      <c r="F64" s="109"/>
      <c r="I64" s="49">
        <f t="shared" si="6"/>
        <v>0</v>
      </c>
      <c r="J64" s="50"/>
      <c r="K64" s="50"/>
      <c r="M64" s="98">
        <f>I64*0.15</f>
        <v>0</v>
      </c>
    </row>
    <row r="65" spans="1:13" ht="51" customHeight="1" x14ac:dyDescent="0.25">
      <c r="A65" s="124" t="s">
        <v>100</v>
      </c>
      <c r="B65" s="125"/>
      <c r="C65" s="106"/>
      <c r="D65" s="107"/>
      <c r="E65" s="116"/>
      <c r="F65" s="116"/>
      <c r="I65" s="49">
        <f t="shared" si="6"/>
        <v>0</v>
      </c>
      <c r="J65" s="50"/>
      <c r="K65" s="50"/>
      <c r="M65" s="98">
        <f>I65*0.2</f>
        <v>0</v>
      </c>
    </row>
    <row r="66" spans="1:13" ht="93" customHeight="1" x14ac:dyDescent="0.25">
      <c r="A66" s="103" t="s">
        <v>101</v>
      </c>
      <c r="B66" s="63" t="s">
        <v>199</v>
      </c>
      <c r="C66" s="106"/>
      <c r="D66" s="107"/>
      <c r="E66" s="116"/>
      <c r="F66" s="116"/>
      <c r="I66" s="49">
        <f t="shared" si="6"/>
        <v>0</v>
      </c>
      <c r="J66" s="50"/>
      <c r="K66" s="50"/>
      <c r="M66" s="98">
        <f>I66*0.075</f>
        <v>0</v>
      </c>
    </row>
    <row r="67" spans="1:13" ht="255.75" customHeight="1" x14ac:dyDescent="0.25">
      <c r="A67" s="104"/>
      <c r="B67" s="63" t="s">
        <v>200</v>
      </c>
      <c r="C67" s="106"/>
      <c r="D67" s="107"/>
      <c r="E67" s="116"/>
      <c r="F67" s="116"/>
      <c r="I67" s="49">
        <f t="shared" si="6"/>
        <v>0</v>
      </c>
      <c r="J67" s="50"/>
      <c r="K67" s="50"/>
      <c r="M67" s="98">
        <f>I67*0.075</f>
        <v>0</v>
      </c>
    </row>
    <row r="68" spans="1:13" ht="210" customHeight="1" x14ac:dyDescent="0.25">
      <c r="A68" s="104"/>
      <c r="B68" s="63" t="s">
        <v>201</v>
      </c>
      <c r="C68" s="106"/>
      <c r="D68" s="107"/>
      <c r="E68" s="116"/>
      <c r="F68" s="116"/>
      <c r="I68" s="49">
        <f t="shared" si="6"/>
        <v>0</v>
      </c>
      <c r="J68" s="50"/>
      <c r="K68" s="50"/>
      <c r="M68" s="98">
        <f>I68*0.025</f>
        <v>0</v>
      </c>
    </row>
    <row r="69" spans="1:13" ht="57" customHeight="1" x14ac:dyDescent="0.25">
      <c r="A69" s="104"/>
      <c r="B69" s="63" t="s">
        <v>204</v>
      </c>
      <c r="C69" s="106"/>
      <c r="D69" s="107"/>
      <c r="E69" s="116"/>
      <c r="F69" s="116"/>
      <c r="I69" s="49">
        <f t="shared" si="6"/>
        <v>0</v>
      </c>
      <c r="J69" s="50"/>
      <c r="K69" s="50"/>
      <c r="M69" s="98">
        <f>I69*0.025</f>
        <v>0</v>
      </c>
    </row>
    <row r="70" spans="1:13" ht="137.25" customHeight="1" x14ac:dyDescent="0.25">
      <c r="A70" s="104"/>
      <c r="B70" s="63" t="s">
        <v>202</v>
      </c>
      <c r="C70" s="106"/>
      <c r="D70" s="107"/>
      <c r="E70" s="116"/>
      <c r="F70" s="116"/>
      <c r="I70" s="49">
        <f t="shared" si="6"/>
        <v>0</v>
      </c>
      <c r="J70" s="50"/>
      <c r="K70" s="50"/>
      <c r="M70" s="98">
        <f>I70*0.15</f>
        <v>0</v>
      </c>
    </row>
    <row r="71" spans="1:13" ht="25.5" x14ac:dyDescent="0.25">
      <c r="A71" s="104"/>
      <c r="B71" s="63" t="s">
        <v>44</v>
      </c>
      <c r="C71" s="106"/>
      <c r="D71" s="107"/>
      <c r="E71" s="108"/>
      <c r="F71" s="109"/>
      <c r="I71" s="49">
        <f t="shared" si="6"/>
        <v>0</v>
      </c>
      <c r="J71" s="50"/>
      <c r="K71" s="50"/>
    </row>
    <row r="72" spans="1:13" ht="96.75" customHeight="1" x14ac:dyDescent="0.25">
      <c r="A72" s="104"/>
      <c r="B72" s="63" t="s">
        <v>102</v>
      </c>
      <c r="C72" s="106"/>
      <c r="D72" s="107"/>
      <c r="E72" s="116"/>
      <c r="F72" s="116"/>
      <c r="I72" s="49">
        <f t="shared" si="6"/>
        <v>0</v>
      </c>
      <c r="J72" s="50"/>
      <c r="K72" s="50"/>
    </row>
    <row r="73" spans="1:13" ht="78" customHeight="1" x14ac:dyDescent="0.25">
      <c r="A73" s="104"/>
      <c r="B73" s="63" t="s">
        <v>103</v>
      </c>
      <c r="C73" s="106"/>
      <c r="D73" s="107"/>
      <c r="E73" s="116"/>
      <c r="F73" s="116"/>
      <c r="I73" s="49">
        <f t="shared" si="6"/>
        <v>0</v>
      </c>
      <c r="J73" s="50"/>
      <c r="K73" s="50"/>
    </row>
    <row r="74" spans="1:13" ht="143.25" customHeight="1" x14ac:dyDescent="0.25">
      <c r="A74" s="105"/>
      <c r="B74" s="63" t="s">
        <v>205</v>
      </c>
      <c r="C74" s="106"/>
      <c r="D74" s="107"/>
      <c r="E74" s="116"/>
      <c r="F74" s="116"/>
      <c r="I74" s="49">
        <f t="shared" si="6"/>
        <v>0</v>
      </c>
      <c r="J74" s="50"/>
      <c r="K74" s="50"/>
    </row>
    <row r="75" spans="1:13" ht="30" customHeight="1" x14ac:dyDescent="0.25">
      <c r="A75" s="113" t="s">
        <v>104</v>
      </c>
      <c r="B75" s="63" t="s">
        <v>173</v>
      </c>
      <c r="C75" s="106"/>
      <c r="D75" s="107"/>
      <c r="E75" s="116"/>
      <c r="F75" s="116"/>
      <c r="I75" s="49">
        <f t="shared" si="6"/>
        <v>0</v>
      </c>
      <c r="J75" s="50"/>
      <c r="K75" s="50"/>
      <c r="M75" s="98">
        <f>IF(B76="NO CUMPLE",I75*0.1,I75*0.15)</f>
        <v>0</v>
      </c>
    </row>
    <row r="76" spans="1:13" ht="45.75" customHeight="1" x14ac:dyDescent="0.25">
      <c r="A76" s="114"/>
      <c r="B76" s="63" t="s">
        <v>174</v>
      </c>
      <c r="C76" s="106"/>
      <c r="D76" s="107"/>
      <c r="E76" s="116"/>
      <c r="F76" s="116"/>
      <c r="I76" s="49">
        <f t="shared" si="6"/>
        <v>0</v>
      </c>
      <c r="J76" s="50"/>
      <c r="K76" s="50"/>
      <c r="M76" s="98"/>
    </row>
    <row r="77" spans="1:13" ht="89.25" x14ac:dyDescent="0.25">
      <c r="A77" s="115"/>
      <c r="B77" s="64" t="s">
        <v>105</v>
      </c>
      <c r="C77" s="106"/>
      <c r="D77" s="107"/>
      <c r="E77" s="116"/>
      <c r="F77" s="116"/>
      <c r="I77" s="49">
        <f t="shared" si="6"/>
        <v>0</v>
      </c>
      <c r="J77" s="50"/>
      <c r="K77" s="50"/>
    </row>
    <row r="78" spans="1:13" ht="111" customHeight="1" x14ac:dyDescent="0.25">
      <c r="A78" s="75" t="s">
        <v>106</v>
      </c>
      <c r="B78" s="61"/>
      <c r="C78" s="106"/>
      <c r="D78" s="107"/>
      <c r="E78" s="110"/>
      <c r="F78" s="111"/>
      <c r="I78" s="49">
        <f t="shared" si="6"/>
        <v>0</v>
      </c>
      <c r="J78" s="50"/>
      <c r="K78" s="50"/>
    </row>
    <row r="79" spans="1:13" ht="137.25" customHeight="1" x14ac:dyDescent="0.25">
      <c r="A79" s="75" t="s">
        <v>50</v>
      </c>
      <c r="B79" s="61"/>
      <c r="C79" s="106"/>
      <c r="D79" s="107"/>
      <c r="E79" s="108"/>
      <c r="F79" s="109"/>
      <c r="I79" s="49">
        <f t="shared" si="6"/>
        <v>0</v>
      </c>
      <c r="J79" s="50"/>
      <c r="K79" s="50"/>
    </row>
    <row r="80" spans="1:13" ht="126.75" customHeight="1" x14ac:dyDescent="0.25">
      <c r="A80" s="75" t="s">
        <v>107</v>
      </c>
      <c r="B80" s="89" t="s">
        <v>220</v>
      </c>
      <c r="C80" s="106"/>
      <c r="D80" s="107"/>
      <c r="E80" s="110"/>
      <c r="F80" s="111"/>
      <c r="I80" s="49">
        <f t="shared" si="6"/>
        <v>0</v>
      </c>
      <c r="J80" s="50"/>
      <c r="K80" s="50"/>
    </row>
    <row r="81" spans="1:20" ht="205.5" customHeight="1" x14ac:dyDescent="0.25">
      <c r="A81" s="75" t="s">
        <v>108</v>
      </c>
      <c r="B81" s="61"/>
      <c r="C81" s="106"/>
      <c r="D81" s="107"/>
      <c r="E81" s="110"/>
      <c r="F81" s="111"/>
      <c r="I81" s="49">
        <f t="shared" si="6"/>
        <v>0</v>
      </c>
      <c r="J81" s="50"/>
      <c r="K81" s="50"/>
    </row>
    <row r="82" spans="1:20" ht="152.25" customHeight="1" x14ac:dyDescent="0.25">
      <c r="A82" s="75" t="s">
        <v>109</v>
      </c>
      <c r="B82" s="62"/>
      <c r="C82" s="106"/>
      <c r="D82" s="107"/>
      <c r="E82" s="144"/>
      <c r="F82" s="145"/>
      <c r="I82" s="49">
        <f t="shared" si="6"/>
        <v>0</v>
      </c>
      <c r="J82" s="50"/>
      <c r="K82" s="50"/>
    </row>
    <row r="83" spans="1:20" ht="69.75" customHeight="1" x14ac:dyDescent="0.25">
      <c r="A83" s="124" t="s">
        <v>110</v>
      </c>
      <c r="B83" s="125"/>
      <c r="C83" s="106"/>
      <c r="D83" s="107"/>
      <c r="E83" s="116"/>
      <c r="F83" s="116"/>
      <c r="I83" s="49">
        <f t="shared" si="6"/>
        <v>0</v>
      </c>
      <c r="J83" s="50"/>
      <c r="K83" s="50"/>
      <c r="M83" s="98">
        <f>I83*0.1</f>
        <v>0</v>
      </c>
    </row>
    <row r="84" spans="1:20" ht="122.25" customHeight="1" x14ac:dyDescent="0.25">
      <c r="A84" s="58" t="s">
        <v>111</v>
      </c>
      <c r="B84" s="61"/>
      <c r="C84" s="106"/>
      <c r="D84" s="107"/>
      <c r="E84" s="108"/>
      <c r="F84" s="109"/>
      <c r="I84" s="49">
        <f t="shared" si="6"/>
        <v>0</v>
      </c>
      <c r="J84" s="50"/>
      <c r="K84" s="50"/>
    </row>
    <row r="85" spans="1:20" ht="90" customHeight="1" x14ac:dyDescent="0.25">
      <c r="A85" s="158" t="s">
        <v>112</v>
      </c>
      <c r="B85" s="65" t="s">
        <v>146</v>
      </c>
      <c r="C85" s="106"/>
      <c r="D85" s="107"/>
      <c r="E85" s="116"/>
      <c r="F85" s="116"/>
      <c r="I85" s="49">
        <f t="shared" si="6"/>
        <v>0</v>
      </c>
      <c r="J85" s="50"/>
      <c r="K85" s="50"/>
    </row>
    <row r="86" spans="1:20" ht="90" customHeight="1" x14ac:dyDescent="0.25">
      <c r="A86" s="159"/>
      <c r="B86" s="63" t="s">
        <v>145</v>
      </c>
      <c r="C86" s="106"/>
      <c r="D86" s="107"/>
      <c r="E86" s="116"/>
      <c r="F86" s="116"/>
      <c r="I86" s="49">
        <f t="shared" si="6"/>
        <v>0</v>
      </c>
      <c r="J86" s="50"/>
      <c r="K86" s="50"/>
    </row>
    <row r="87" spans="1:20" ht="90" customHeight="1" x14ac:dyDescent="0.25">
      <c r="A87" s="159"/>
      <c r="B87" s="63" t="s">
        <v>113</v>
      </c>
      <c r="C87" s="106"/>
      <c r="D87" s="107"/>
      <c r="E87" s="116"/>
      <c r="F87" s="116"/>
      <c r="I87" s="49">
        <f t="shared" si="6"/>
        <v>0</v>
      </c>
      <c r="J87" s="50"/>
      <c r="K87" s="50"/>
    </row>
    <row r="88" spans="1:20" ht="105" customHeight="1" x14ac:dyDescent="0.25">
      <c r="A88" s="160"/>
      <c r="B88" s="64" t="s">
        <v>147</v>
      </c>
      <c r="C88" s="106"/>
      <c r="D88" s="107"/>
      <c r="E88" s="116"/>
      <c r="F88" s="116"/>
      <c r="I88" s="49">
        <f t="shared" si="6"/>
        <v>0</v>
      </c>
      <c r="J88" s="50"/>
      <c r="K88" s="50"/>
      <c r="L88" s="117" t="s">
        <v>224</v>
      </c>
      <c r="M88" s="117"/>
      <c r="N88" s="117"/>
      <c r="O88" s="117"/>
    </row>
    <row r="89" spans="1:20" ht="38.25" x14ac:dyDescent="0.25">
      <c r="A89" s="174" t="s">
        <v>59</v>
      </c>
      <c r="B89" s="63" t="s">
        <v>150</v>
      </c>
      <c r="C89" s="106"/>
      <c r="D89" s="107"/>
      <c r="E89" s="116"/>
      <c r="F89" s="116"/>
      <c r="I89" s="49">
        <f t="shared" si="6"/>
        <v>0</v>
      </c>
      <c r="J89" s="50"/>
      <c r="K89" s="50"/>
      <c r="L89" s="99"/>
      <c r="M89" s="100" t="s">
        <v>225</v>
      </c>
      <c r="N89" s="99"/>
      <c r="O89" s="99"/>
    </row>
    <row r="90" spans="1:20" ht="25.5" x14ac:dyDescent="0.25">
      <c r="A90" s="146"/>
      <c r="B90" s="63" t="s">
        <v>149</v>
      </c>
      <c r="C90" s="106"/>
      <c r="D90" s="107"/>
      <c r="E90" s="116"/>
      <c r="F90" s="116"/>
      <c r="I90" s="49">
        <f t="shared" si="6"/>
        <v>0</v>
      </c>
      <c r="J90" s="50"/>
      <c r="K90" s="50"/>
      <c r="M90" s="98">
        <f>M59+M64+M65+M66+M67+M68+M69+M70+M75+M83</f>
        <v>0</v>
      </c>
    </row>
    <row r="91" spans="1:20" ht="15.75" thickBot="1" x14ac:dyDescent="0.3">
      <c r="A91" s="147"/>
      <c r="B91"/>
      <c r="C91" s="106"/>
      <c r="D91" s="107"/>
      <c r="E91" s="116"/>
      <c r="F91" s="116"/>
      <c r="I91" s="49">
        <f t="shared" si="6"/>
        <v>0</v>
      </c>
      <c r="J91" s="50"/>
      <c r="K91" s="50"/>
      <c r="L91" s="49">
        <f>I60+I61+I62+I63+I71+I72+I73+I74+I77+I78+I79+I80+I81+I82+I84+I85+I86+I87+I88+I89+I90+I91+I92</f>
        <v>0</v>
      </c>
      <c r="M91" s="98">
        <f>L91/(23-T91)</f>
        <v>0</v>
      </c>
      <c r="P91" s="96">
        <f>COUNTIF(B60:C63,"NO APLICA")</f>
        <v>0</v>
      </c>
      <c r="Q91" s="49">
        <f>COUNTIF(B71:C74,"NO APLICA")</f>
        <v>0</v>
      </c>
      <c r="R91" s="49">
        <f>COUNTIF(B77:C82,"NO APLICA")</f>
        <v>0</v>
      </c>
      <c r="S91" s="49">
        <f>COUNTIF(B84:C92,"NO APLICA")</f>
        <v>0</v>
      </c>
      <c r="T91" s="49">
        <f>SUM(P91:S91)</f>
        <v>0</v>
      </c>
    </row>
    <row r="92" spans="1:20" ht="51.75" thickBot="1" x14ac:dyDescent="0.3">
      <c r="A92" s="47" t="s">
        <v>206</v>
      </c>
      <c r="B92" s="85"/>
      <c r="C92" s="106"/>
      <c r="D92" s="107"/>
      <c r="E92" s="116"/>
      <c r="F92" s="116"/>
      <c r="I92" s="49">
        <f t="shared" si="6"/>
        <v>0</v>
      </c>
      <c r="J92" s="50"/>
      <c r="K92" s="50"/>
      <c r="L92" s="49">
        <f>SUM(I59:I92)</f>
        <v>0</v>
      </c>
      <c r="M92" s="97">
        <f>M90*0.8+M91*0.2</f>
        <v>0</v>
      </c>
    </row>
    <row r="94" spans="1:20" x14ac:dyDescent="0.25">
      <c r="A94" s="152" t="s">
        <v>114</v>
      </c>
      <c r="B94" s="153"/>
      <c r="C94" s="153"/>
      <c r="D94" s="153"/>
      <c r="E94" s="153"/>
      <c r="F94" s="154"/>
    </row>
    <row r="95" spans="1:20" x14ac:dyDescent="0.25">
      <c r="A95" s="44" t="s">
        <v>115</v>
      </c>
      <c r="B95" s="44" t="s">
        <v>116</v>
      </c>
      <c r="C95" s="152" t="s">
        <v>117</v>
      </c>
      <c r="D95" s="153"/>
      <c r="E95" s="153"/>
      <c r="F95" s="154"/>
    </row>
    <row r="96" spans="1:20" ht="42.75" customHeight="1" x14ac:dyDescent="0.25">
      <c r="A96" s="157" t="s">
        <v>118</v>
      </c>
      <c r="B96" s="157" t="s">
        <v>119</v>
      </c>
      <c r="C96" s="161" t="s">
        <v>154</v>
      </c>
      <c r="D96" s="161"/>
      <c r="E96" s="106"/>
      <c r="F96" s="107"/>
      <c r="M96" s="102" t="s">
        <v>226</v>
      </c>
    </row>
    <row r="97" spans="1:15" ht="30" customHeight="1" thickBot="1" x14ac:dyDescent="0.3">
      <c r="A97" s="157"/>
      <c r="B97" s="157"/>
      <c r="C97" s="161" t="s">
        <v>155</v>
      </c>
      <c r="D97" s="161"/>
      <c r="E97" s="106"/>
      <c r="F97" s="107"/>
      <c r="M97" s="101">
        <f>M49*0.2+M57*0.3+M92*0.5</f>
        <v>0</v>
      </c>
      <c r="O97" s="49" t="str">
        <f>+IF(M97&lt;0.75,"NO CUMPLE",IF(M97&lt;0.9,"EN FORMULACIÓN PARA 2017",IF(M97&gt;0.99,"CUMPLE","ALTO NIVEL DE CUMPLIMIENTO")))</f>
        <v>NO CUMPLE</v>
      </c>
    </row>
    <row r="98" spans="1:15" ht="30" customHeight="1" x14ac:dyDescent="0.25">
      <c r="A98" s="157"/>
      <c r="B98" s="157"/>
      <c r="C98" s="169" t="s">
        <v>156</v>
      </c>
      <c r="D98" s="169"/>
      <c r="E98" s="106"/>
      <c r="F98" s="107"/>
    </row>
    <row r="99" spans="1:15" ht="25.5" x14ac:dyDescent="0.25">
      <c r="A99" s="149" t="s">
        <v>120</v>
      </c>
      <c r="B99" s="70" t="s">
        <v>121</v>
      </c>
      <c r="C99" s="71"/>
      <c r="D99" s="167"/>
      <c r="E99" s="167"/>
      <c r="F99" s="168"/>
    </row>
    <row r="100" spans="1:15" ht="38.25" customHeight="1" x14ac:dyDescent="0.25">
      <c r="A100" s="150"/>
      <c r="B100" s="70" t="s">
        <v>122</v>
      </c>
      <c r="C100" s="71"/>
      <c r="D100" s="167"/>
      <c r="E100" s="167"/>
      <c r="F100" s="168"/>
    </row>
    <row r="101" spans="1:15" ht="15" x14ac:dyDescent="0.25">
      <c r="A101" s="151"/>
      <c r="B101" s="70" t="s">
        <v>175</v>
      </c>
      <c r="C101" s="71"/>
      <c r="D101" s="167"/>
      <c r="E101" s="167"/>
      <c r="F101" s="168"/>
    </row>
    <row r="102" spans="1:15" ht="15" x14ac:dyDescent="0.25">
      <c r="A102" s="70" t="s">
        <v>123</v>
      </c>
      <c r="B102" s="70" t="s">
        <v>176</v>
      </c>
      <c r="C102" s="71"/>
      <c r="D102" s="167"/>
      <c r="E102" s="167"/>
      <c r="F102" s="168"/>
    </row>
    <row r="103" spans="1:15" ht="15" x14ac:dyDescent="0.25">
      <c r="A103" s="157" t="s">
        <v>124</v>
      </c>
      <c r="B103" s="70" t="s">
        <v>177</v>
      </c>
      <c r="C103" s="71"/>
      <c r="D103" s="167"/>
      <c r="E103" s="167"/>
      <c r="F103" s="168"/>
    </row>
    <row r="104" spans="1:15" ht="15" x14ac:dyDescent="0.25">
      <c r="A104" s="157"/>
      <c r="B104" s="70" t="s">
        <v>178</v>
      </c>
      <c r="C104" s="71"/>
      <c r="D104" s="167"/>
      <c r="E104" s="167"/>
      <c r="F104" s="168"/>
    </row>
    <row r="105" spans="1:15" ht="30.75" customHeight="1" x14ac:dyDescent="0.25">
      <c r="A105" s="70" t="s">
        <v>125</v>
      </c>
      <c r="B105" s="70" t="s">
        <v>179</v>
      </c>
      <c r="C105" s="71"/>
      <c r="D105" s="167"/>
      <c r="E105" s="167"/>
      <c r="F105" s="168"/>
    </row>
    <row r="106" spans="1:15" ht="15" x14ac:dyDescent="0.25">
      <c r="A106" s="70" t="s">
        <v>126</v>
      </c>
      <c r="B106" s="70" t="s">
        <v>180</v>
      </c>
      <c r="C106" s="71"/>
      <c r="D106" s="167"/>
      <c r="E106" s="167"/>
      <c r="F106" s="168"/>
    </row>
    <row r="107" spans="1:15" ht="15" x14ac:dyDescent="0.25">
      <c r="A107" s="70" t="s">
        <v>127</v>
      </c>
      <c r="B107" s="70" t="s">
        <v>181</v>
      </c>
      <c r="C107" s="71"/>
      <c r="D107" s="167"/>
      <c r="E107" s="167"/>
      <c r="F107" s="168"/>
    </row>
    <row r="108" spans="1:15" ht="15" x14ac:dyDescent="0.25">
      <c r="A108" s="70" t="s">
        <v>128</v>
      </c>
      <c r="B108" s="70" t="s">
        <v>182</v>
      </c>
      <c r="C108" s="71"/>
      <c r="D108" s="167"/>
      <c r="E108" s="167"/>
      <c r="F108" s="168"/>
    </row>
    <row r="109" spans="1:15" ht="15" x14ac:dyDescent="0.25">
      <c r="A109" s="70" t="s">
        <v>129</v>
      </c>
      <c r="B109" s="70" t="s">
        <v>183</v>
      </c>
      <c r="C109" s="71"/>
      <c r="D109" s="167"/>
      <c r="E109" s="167"/>
      <c r="F109" s="168"/>
    </row>
    <row r="110" spans="1:15" ht="23.25" customHeight="1" x14ac:dyDescent="0.25">
      <c r="A110" s="70" t="s">
        <v>130</v>
      </c>
      <c r="B110" s="70" t="s">
        <v>184</v>
      </c>
      <c r="C110" s="71"/>
      <c r="D110" s="167"/>
      <c r="E110" s="167"/>
      <c r="F110" s="168"/>
    </row>
    <row r="111" spans="1:15" ht="15" x14ac:dyDescent="0.25">
      <c r="A111" s="70" t="s">
        <v>131</v>
      </c>
      <c r="B111" s="70" t="s">
        <v>185</v>
      </c>
      <c r="C111" s="71"/>
      <c r="D111" s="167"/>
      <c r="E111" s="167"/>
      <c r="F111" s="168"/>
    </row>
    <row r="112" spans="1:15" ht="15" x14ac:dyDescent="0.25">
      <c r="A112" s="70" t="s">
        <v>132</v>
      </c>
      <c r="B112" s="70" t="s">
        <v>186</v>
      </c>
      <c r="C112" s="71"/>
      <c r="D112" s="167"/>
      <c r="E112" s="167"/>
      <c r="F112" s="168"/>
    </row>
    <row r="113" spans="1:6" ht="15" x14ac:dyDescent="0.25">
      <c r="A113" s="143" t="s">
        <v>133</v>
      </c>
      <c r="B113" s="46" t="s">
        <v>187</v>
      </c>
      <c r="C113" s="71"/>
      <c r="D113" s="167"/>
      <c r="E113" s="167"/>
      <c r="F113" s="168"/>
    </row>
    <row r="114" spans="1:6" ht="15" customHeight="1" x14ac:dyDescent="0.25">
      <c r="A114" s="143"/>
      <c r="B114" s="46" t="s">
        <v>188</v>
      </c>
      <c r="C114" s="71"/>
      <c r="D114" s="167"/>
      <c r="E114" s="167"/>
      <c r="F114" s="168"/>
    </row>
    <row r="115" spans="1:6" ht="15" x14ac:dyDescent="0.25">
      <c r="A115" s="143"/>
      <c r="B115" s="46" t="s">
        <v>189</v>
      </c>
      <c r="C115" s="71"/>
      <c r="D115" s="167"/>
      <c r="E115" s="167"/>
      <c r="F115" s="168"/>
    </row>
    <row r="116" spans="1:6" ht="15" x14ac:dyDescent="0.25">
      <c r="A116" s="143"/>
      <c r="B116" s="46" t="s">
        <v>190</v>
      </c>
      <c r="C116" s="71"/>
      <c r="D116" s="167"/>
      <c r="E116" s="167"/>
      <c r="F116" s="168"/>
    </row>
    <row r="117" spans="1:6" ht="15" x14ac:dyDescent="0.25">
      <c r="A117" s="46" t="s">
        <v>134</v>
      </c>
      <c r="B117" s="46" t="s">
        <v>191</v>
      </c>
      <c r="C117" s="71"/>
      <c r="D117" s="167"/>
      <c r="E117" s="167"/>
      <c r="F117" s="168"/>
    </row>
    <row r="118" spans="1:6" ht="15" x14ac:dyDescent="0.25">
      <c r="A118" s="70" t="s">
        <v>135</v>
      </c>
      <c r="B118" s="70" t="s">
        <v>192</v>
      </c>
      <c r="C118" s="71"/>
      <c r="D118" s="167"/>
      <c r="E118" s="167"/>
      <c r="F118" s="168"/>
    </row>
    <row r="120" spans="1:6" ht="51" x14ac:dyDescent="0.25">
      <c r="A120" s="52" t="s">
        <v>136</v>
      </c>
      <c r="B120" s="72" t="s">
        <v>137</v>
      </c>
      <c r="C120" s="148"/>
      <c r="D120" s="148"/>
    </row>
    <row r="122" spans="1:6" ht="13.5" thickBot="1" x14ac:dyDescent="0.3"/>
    <row r="123" spans="1:6" ht="13.5" thickBot="1" x14ac:dyDescent="0.3">
      <c r="A123" s="73" t="s">
        <v>138</v>
      </c>
      <c r="B123" s="74"/>
    </row>
    <row r="125" spans="1:6" ht="43.5" hidden="1" customHeight="1" x14ac:dyDescent="0.25">
      <c r="A125" s="162"/>
      <c r="B125" s="162"/>
      <c r="C125" s="162"/>
      <c r="D125" s="162"/>
      <c r="E125" s="162"/>
      <c r="F125" s="162"/>
    </row>
    <row r="126" spans="1:6" hidden="1" x14ac:dyDescent="0.25"/>
    <row r="127" spans="1:6" ht="15" hidden="1" x14ac:dyDescent="0.25">
      <c r="A127" s="80" t="s">
        <v>140</v>
      </c>
    </row>
    <row r="128" spans="1:6" ht="15" hidden="1" x14ac:dyDescent="0.25">
      <c r="A128" s="79" t="s">
        <v>139</v>
      </c>
    </row>
    <row r="129" spans="1:1" ht="15" hidden="1" x14ac:dyDescent="0.25">
      <c r="A129" s="78" t="s">
        <v>72</v>
      </c>
    </row>
    <row r="130" spans="1:1" hidden="1" x14ac:dyDescent="0.25">
      <c r="A130" s="76"/>
    </row>
    <row r="131" spans="1:1" ht="16.5" hidden="1" x14ac:dyDescent="0.25">
      <c r="A131" s="77" t="s">
        <v>140</v>
      </c>
    </row>
    <row r="132" spans="1:1" ht="16.5" hidden="1" x14ac:dyDescent="0.25">
      <c r="A132" s="77" t="s">
        <v>151</v>
      </c>
    </row>
    <row r="133" spans="1:1" hidden="1" x14ac:dyDescent="0.25">
      <c r="A133" s="76"/>
    </row>
    <row r="134" spans="1:1" hidden="1" x14ac:dyDescent="0.25">
      <c r="A134" s="76"/>
    </row>
    <row r="135" spans="1:1" hidden="1" x14ac:dyDescent="0.25">
      <c r="A135" s="76"/>
    </row>
    <row r="136" spans="1:1" x14ac:dyDescent="0.25">
      <c r="A136" s="76"/>
    </row>
    <row r="137" spans="1:1" x14ac:dyDescent="0.25">
      <c r="A137" s="76"/>
    </row>
    <row r="138" spans="1:1" x14ac:dyDescent="0.25">
      <c r="A138" s="76"/>
    </row>
    <row r="139" spans="1:1" x14ac:dyDescent="0.25">
      <c r="A139" s="76"/>
    </row>
    <row r="140" spans="1:1" x14ac:dyDescent="0.25">
      <c r="A140" s="76"/>
    </row>
  </sheetData>
  <mergeCells count="200">
    <mergeCell ref="C25:C27"/>
    <mergeCell ref="D117:F117"/>
    <mergeCell ref="D118:F118"/>
    <mergeCell ref="A5:F5"/>
    <mergeCell ref="D102:F102"/>
    <mergeCell ref="D103:F103"/>
    <mergeCell ref="D104:F104"/>
    <mergeCell ref="D105:F105"/>
    <mergeCell ref="D106:F106"/>
    <mergeCell ref="D107:F107"/>
    <mergeCell ref="D108:F108"/>
    <mergeCell ref="D111:F111"/>
    <mergeCell ref="D112:F112"/>
    <mergeCell ref="D113:F113"/>
    <mergeCell ref="D114:F114"/>
    <mergeCell ref="D115:F115"/>
    <mergeCell ref="D116:F116"/>
    <mergeCell ref="C60:D60"/>
    <mergeCell ref="E60:F60"/>
    <mergeCell ref="A89:A91"/>
    <mergeCell ref="C82:D82"/>
    <mergeCell ref="D109:F109"/>
    <mergeCell ref="D110:F110"/>
    <mergeCell ref="C96:D96"/>
    <mergeCell ref="E96:F96"/>
    <mergeCell ref="C97:D97"/>
    <mergeCell ref="E97:F97"/>
    <mergeCell ref="A125:F125"/>
    <mergeCell ref="B6:F6"/>
    <mergeCell ref="B7:F7"/>
    <mergeCell ref="C12:F12"/>
    <mergeCell ref="C13:F13"/>
    <mergeCell ref="C14:F14"/>
    <mergeCell ref="C15:F15"/>
    <mergeCell ref="A46:A48"/>
    <mergeCell ref="A103:A104"/>
    <mergeCell ref="E48:F48"/>
    <mergeCell ref="D99:F99"/>
    <mergeCell ref="E40:F40"/>
    <mergeCell ref="E41:F41"/>
    <mergeCell ref="E42:F42"/>
    <mergeCell ref="E43:F43"/>
    <mergeCell ref="A94:F94"/>
    <mergeCell ref="C46:D46"/>
    <mergeCell ref="C98:D98"/>
    <mergeCell ref="E98:F98"/>
    <mergeCell ref="D100:F100"/>
    <mergeCell ref="D101:F101"/>
    <mergeCell ref="A113:A116"/>
    <mergeCell ref="C120:D120"/>
    <mergeCell ref="C16:F16"/>
    <mergeCell ref="C17:F17"/>
    <mergeCell ref="E30:F30"/>
    <mergeCell ref="E92:F92"/>
    <mergeCell ref="C90:D90"/>
    <mergeCell ref="E90:F90"/>
    <mergeCell ref="A99:A101"/>
    <mergeCell ref="C95:F95"/>
    <mergeCell ref="A51:B51"/>
    <mergeCell ref="C91:D91"/>
    <mergeCell ref="C92:D92"/>
    <mergeCell ref="A96:A98"/>
    <mergeCell ref="B96:B98"/>
    <mergeCell ref="A63:B63"/>
    <mergeCell ref="A65:B65"/>
    <mergeCell ref="A83:B83"/>
    <mergeCell ref="A85:A88"/>
    <mergeCell ref="E81:F81"/>
    <mergeCell ref="C85:D85"/>
    <mergeCell ref="C86:D86"/>
    <mergeCell ref="C71:D71"/>
    <mergeCell ref="E71:F71"/>
    <mergeCell ref="A31:F31"/>
    <mergeCell ref="A12:A19"/>
    <mergeCell ref="A30:B30"/>
    <mergeCell ref="C30:D30"/>
    <mergeCell ref="E82:F82"/>
    <mergeCell ref="C81:D81"/>
    <mergeCell ref="C80:D80"/>
    <mergeCell ref="E78:F78"/>
    <mergeCell ref="E67:F67"/>
    <mergeCell ref="C78:D78"/>
    <mergeCell ref="E66:F66"/>
    <mergeCell ref="E72:F72"/>
    <mergeCell ref="A32:A43"/>
    <mergeCell ref="C32:D32"/>
    <mergeCell ref="E51:F51"/>
    <mergeCell ref="C70:D70"/>
    <mergeCell ref="E70:F70"/>
    <mergeCell ref="C47:D47"/>
    <mergeCell ref="C49:D49"/>
    <mergeCell ref="C68:D68"/>
    <mergeCell ref="C69:D69"/>
    <mergeCell ref="E32:F32"/>
    <mergeCell ref="E33:F33"/>
    <mergeCell ref="E34:F34"/>
    <mergeCell ref="E91:F91"/>
    <mergeCell ref="C89:D89"/>
    <mergeCell ref="C88:D88"/>
    <mergeCell ref="E88:F88"/>
    <mergeCell ref="E89:F89"/>
    <mergeCell ref="E83:F83"/>
    <mergeCell ref="E85:F85"/>
    <mergeCell ref="E86:F86"/>
    <mergeCell ref="E87:F87"/>
    <mergeCell ref="C83:D83"/>
    <mergeCell ref="C84:D84"/>
    <mergeCell ref="E84:F84"/>
    <mergeCell ref="C87:D87"/>
    <mergeCell ref="B33:B34"/>
    <mergeCell ref="C35:D35"/>
    <mergeCell ref="E69:F69"/>
    <mergeCell ref="E76:F76"/>
    <mergeCell ref="C57:D57"/>
    <mergeCell ref="C55:D55"/>
    <mergeCell ref="C61:D61"/>
    <mergeCell ref="C64:D64"/>
    <mergeCell ref="C59:D59"/>
    <mergeCell ref="C56:D56"/>
    <mergeCell ref="C62:D62"/>
    <mergeCell ref="E75:F75"/>
    <mergeCell ref="E74:F74"/>
    <mergeCell ref="E64:F64"/>
    <mergeCell ref="C63:D63"/>
    <mergeCell ref="C65:D65"/>
    <mergeCell ref="E63:F63"/>
    <mergeCell ref="E65:F65"/>
    <mergeCell ref="E35:F35"/>
    <mergeCell ref="E36:F36"/>
    <mergeCell ref="E37:F37"/>
    <mergeCell ref="E53:F53"/>
    <mergeCell ref="E38:F38"/>
    <mergeCell ref="E39:F39"/>
    <mergeCell ref="A1:A4"/>
    <mergeCell ref="B8:F8"/>
    <mergeCell ref="D21:E21"/>
    <mergeCell ref="B9:F9"/>
    <mergeCell ref="B10:F10"/>
    <mergeCell ref="E1:F1"/>
    <mergeCell ref="E2:F2"/>
    <mergeCell ref="E3:F3"/>
    <mergeCell ref="E4:F4"/>
    <mergeCell ref="B4:D4"/>
    <mergeCell ref="C18:F18"/>
    <mergeCell ref="C19:F19"/>
    <mergeCell ref="B11:F11"/>
    <mergeCell ref="B1:D2"/>
    <mergeCell ref="B3:D3"/>
    <mergeCell ref="C36:D36"/>
    <mergeCell ref="C37:D37"/>
    <mergeCell ref="C38:D38"/>
    <mergeCell ref="C39:D39"/>
    <mergeCell ref="C43:D43"/>
    <mergeCell ref="C40:D40"/>
    <mergeCell ref="C41:D41"/>
    <mergeCell ref="C42:D42"/>
    <mergeCell ref="A52:B52"/>
    <mergeCell ref="C48:D48"/>
    <mergeCell ref="C51:D51"/>
    <mergeCell ref="A50:F50"/>
    <mergeCell ref="L47:O47"/>
    <mergeCell ref="L55:O55"/>
    <mergeCell ref="L88:O88"/>
    <mergeCell ref="C44:D44"/>
    <mergeCell ref="E44:F44"/>
    <mergeCell ref="C45:D45"/>
    <mergeCell ref="E45:F45"/>
    <mergeCell ref="E46:F46"/>
    <mergeCell ref="E47:F47"/>
    <mergeCell ref="E49:F49"/>
    <mergeCell ref="E54:F54"/>
    <mergeCell ref="A58:F58"/>
    <mergeCell ref="E55:F55"/>
    <mergeCell ref="E56:F56"/>
    <mergeCell ref="A53:A54"/>
    <mergeCell ref="C53:D53"/>
    <mergeCell ref="C54:D54"/>
    <mergeCell ref="C79:D79"/>
    <mergeCell ref="E79:F79"/>
    <mergeCell ref="C74:D74"/>
    <mergeCell ref="E77:F77"/>
    <mergeCell ref="E68:F68"/>
    <mergeCell ref="E61:F61"/>
    <mergeCell ref="A61:A62"/>
    <mergeCell ref="A66:A74"/>
    <mergeCell ref="C73:D73"/>
    <mergeCell ref="C66:D66"/>
    <mergeCell ref="C72:D72"/>
    <mergeCell ref="E52:F52"/>
    <mergeCell ref="C52:D52"/>
    <mergeCell ref="E80:F80"/>
    <mergeCell ref="E62:F62"/>
    <mergeCell ref="E57:F57"/>
    <mergeCell ref="E59:F59"/>
    <mergeCell ref="A75:A77"/>
    <mergeCell ref="C75:D75"/>
    <mergeCell ref="C76:D76"/>
    <mergeCell ref="C77:D77"/>
    <mergeCell ref="E73:F73"/>
    <mergeCell ref="C67:D67"/>
  </mergeCells>
  <conditionalFormatting sqref="C99">
    <cfRule type="containsText" dxfId="117" priority="168" operator="containsText" text="OK">
      <formula>NOT(ISERROR(SEARCH("OK",C99)))</formula>
    </cfRule>
    <cfRule type="containsText" dxfId="116" priority="169" operator="containsText" text="MEJORAR">
      <formula>NOT(ISERROR(SEARCH("MEJORAR",C99)))</formula>
    </cfRule>
  </conditionalFormatting>
  <conditionalFormatting sqref="C100:C118">
    <cfRule type="containsText" dxfId="115" priority="166" operator="containsText" text="OK">
      <formula>NOT(ISERROR(SEARCH("OK",C100)))</formula>
    </cfRule>
    <cfRule type="containsText" dxfId="114" priority="167" operator="containsText" text="MEJORAR">
      <formula>NOT(ISERROR(SEARCH("MEJORAR",C100)))</formula>
    </cfRule>
  </conditionalFormatting>
  <conditionalFormatting sqref="C85">
    <cfRule type="containsText" dxfId="113" priority="1850" operator="containsText" text="NO CUMPLE">
      <formula>NOT(ISERROR(SEARCH("NO CUMPLE",C85)))</formula>
    </cfRule>
    <cfRule type="containsText" dxfId="112" priority="1851" operator="containsText" text="CUMPLE">
      <formula>NOT(ISERROR(SEARCH("CUMPLE",C85)))</formula>
    </cfRule>
    <cfRule type="containsText" dxfId="111" priority="1852" operator="containsText" text="NO APLICA">
      <formula>NOT(ISERROR(SEARCH("NO APLICA",C85)))</formula>
    </cfRule>
    <cfRule type="colorScale" priority="1853">
      <colorScale>
        <cfvo type="formula" val="$A$128"/>
        <cfvo type="formula" val="$A$129"/>
        <cfvo type="percent" val="$A$127"/>
        <color rgb="FFF8696B"/>
        <color rgb="FFFFEB84"/>
        <color rgb="FF63BE7B"/>
      </colorScale>
    </cfRule>
    <cfRule type="colorScale" priority="1854">
      <colorScale>
        <cfvo type="formula" val="$A$128"/>
        <cfvo type="formula" val="$A$129"/>
        <cfvo type="formula" val="$A$127"/>
        <color rgb="FFF8696B"/>
        <color rgb="FFFFEB84"/>
        <color rgb="FF63BE7B"/>
      </colorScale>
    </cfRule>
  </conditionalFormatting>
  <conditionalFormatting sqref="C86:C88">
    <cfRule type="containsText" dxfId="110" priority="1855" operator="containsText" text="NO CUMPLE">
      <formula>NOT(ISERROR(SEARCH("NO CUMPLE",C86)))</formula>
    </cfRule>
    <cfRule type="containsText" dxfId="109" priority="1856" operator="containsText" text="CUMPLE">
      <formula>NOT(ISERROR(SEARCH("CUMPLE",C86)))</formula>
    </cfRule>
    <cfRule type="containsText" dxfId="108" priority="1857" operator="containsText" text="NO APLICA">
      <formula>NOT(ISERROR(SEARCH("NO APLICA",C86)))</formula>
    </cfRule>
    <cfRule type="colorScale" priority="1858">
      <colorScale>
        <cfvo type="formula" val="$A$128"/>
        <cfvo type="formula" val="$A$129"/>
        <cfvo type="percent" val="$A$127"/>
        <color rgb="FFF8696B"/>
        <color rgb="FFFFEB84"/>
        <color rgb="FF63BE7B"/>
      </colorScale>
    </cfRule>
    <cfRule type="colorScale" priority="1859">
      <colorScale>
        <cfvo type="formula" val="$A$128"/>
        <cfvo type="formula" val="$A$129"/>
        <cfvo type="formula" val="$A$127"/>
        <color rgb="FFF8696B"/>
        <color rgb="FFFFEB84"/>
        <color rgb="FF63BE7B"/>
      </colorScale>
    </cfRule>
  </conditionalFormatting>
  <conditionalFormatting sqref="C89:C92">
    <cfRule type="containsText" dxfId="107" priority="1860" operator="containsText" text="NO CUMPLE">
      <formula>NOT(ISERROR(SEARCH("NO CUMPLE",C89)))</formula>
    </cfRule>
    <cfRule type="containsText" dxfId="106" priority="1861" operator="containsText" text="CUMPLE">
      <formula>NOT(ISERROR(SEARCH("CUMPLE",C89)))</formula>
    </cfRule>
    <cfRule type="containsText" dxfId="105" priority="1862" operator="containsText" text="NO APLICA">
      <formula>NOT(ISERROR(SEARCH("NO APLICA",C89)))</formula>
    </cfRule>
    <cfRule type="colorScale" priority="1863">
      <colorScale>
        <cfvo type="formula" val="$A$128"/>
        <cfvo type="formula" val="$A$129"/>
        <cfvo type="percent" val="$A$127"/>
        <color rgb="FFF8696B"/>
        <color rgb="FFFFEB84"/>
        <color rgb="FF63BE7B"/>
      </colorScale>
    </cfRule>
    <cfRule type="colorScale" priority="1864">
      <colorScale>
        <cfvo type="formula" val="$A$128"/>
        <cfvo type="formula" val="$A$129"/>
        <cfvo type="formula" val="$A$127"/>
        <color rgb="FFF8696B"/>
        <color rgb="FFFFEB84"/>
        <color rgb="FF63BE7B"/>
      </colorScale>
    </cfRule>
  </conditionalFormatting>
  <conditionalFormatting sqref="E96:E98">
    <cfRule type="containsText" dxfId="104" priority="1865" operator="containsText" text="NO CUMPLE">
      <formula>NOT(ISERROR(SEARCH("NO CUMPLE",E96)))</formula>
    </cfRule>
    <cfRule type="containsText" dxfId="103" priority="1866" operator="containsText" text="CUMPLE">
      <formula>NOT(ISERROR(SEARCH("CUMPLE",E96)))</formula>
    </cfRule>
    <cfRule type="containsText" dxfId="102" priority="1867" operator="containsText" text="NO APLICA">
      <formula>NOT(ISERROR(SEARCH("NO APLICA",E96)))</formula>
    </cfRule>
    <cfRule type="colorScale" priority="1868">
      <colorScale>
        <cfvo type="formula" val="$A$128"/>
        <cfvo type="formula" val="$A$129"/>
        <cfvo type="percent" val="$A$127"/>
        <color rgb="FFF8696B"/>
        <color rgb="FFFFEB84"/>
        <color rgb="FF63BE7B"/>
      </colorScale>
    </cfRule>
    <cfRule type="colorScale" priority="1869">
      <colorScale>
        <cfvo type="formula" val="$A$128"/>
        <cfvo type="formula" val="$A$129"/>
        <cfvo type="formula" val="$A$127"/>
        <color rgb="FFF8696B"/>
        <color rgb="FFFFEB84"/>
        <color rgb="FF63BE7B"/>
      </colorScale>
    </cfRule>
  </conditionalFormatting>
  <conditionalFormatting sqref="C81">
    <cfRule type="containsText" dxfId="101" priority="1870" operator="containsText" text="NO CUMPLE">
      <formula>NOT(ISERROR(SEARCH("NO CUMPLE",C81)))</formula>
    </cfRule>
    <cfRule type="containsText" dxfId="100" priority="1871" operator="containsText" text="CUMPLE">
      <formula>NOT(ISERROR(SEARCH("CUMPLE",C81)))</formula>
    </cfRule>
    <cfRule type="containsText" dxfId="99" priority="1872" operator="containsText" text="NO APLICA">
      <formula>NOT(ISERROR(SEARCH("NO APLICA",C81)))</formula>
    </cfRule>
    <cfRule type="colorScale" priority="1873">
      <colorScale>
        <cfvo type="formula" val="$A$128"/>
        <cfvo type="formula" val="$A$129"/>
        <cfvo type="percent" val="$A$127"/>
        <color rgb="FFF8696B"/>
        <color rgb="FFFFEB84"/>
        <color rgb="FF63BE7B"/>
      </colorScale>
    </cfRule>
    <cfRule type="colorScale" priority="1874">
      <colorScale>
        <cfvo type="formula" val="$A$128"/>
        <cfvo type="formula" val="$A$129"/>
        <cfvo type="formula" val="$A$127"/>
        <color rgb="FFF8696B"/>
        <color rgb="FFFFEB84"/>
        <color rgb="FF63BE7B"/>
      </colorScale>
    </cfRule>
  </conditionalFormatting>
  <conditionalFormatting sqref="C84">
    <cfRule type="containsText" dxfId="98" priority="1875" operator="containsText" text="NO CUMPLE">
      <formula>NOT(ISERROR(SEARCH("NO CUMPLE",C84)))</formula>
    </cfRule>
    <cfRule type="containsText" dxfId="97" priority="1876" operator="containsText" text="CUMPLE">
      <formula>NOT(ISERROR(SEARCH("CUMPLE",C84)))</formula>
    </cfRule>
    <cfRule type="containsText" dxfId="96" priority="1877" operator="containsText" text="NO APLICA">
      <formula>NOT(ISERROR(SEARCH("NO APLICA",C84)))</formula>
    </cfRule>
    <cfRule type="colorScale" priority="1878">
      <colorScale>
        <cfvo type="formula" val="$A$128"/>
        <cfvo type="formula" val="$A$129"/>
        <cfvo type="percent" val="$A$127"/>
        <color rgb="FFF8696B"/>
        <color rgb="FFFFEB84"/>
        <color rgb="FF63BE7B"/>
      </colorScale>
    </cfRule>
    <cfRule type="colorScale" priority="1879">
      <colorScale>
        <cfvo type="formula" val="$A$128"/>
        <cfvo type="formula" val="$A$129"/>
        <cfvo type="formula" val="$A$127"/>
        <color rgb="FFF8696B"/>
        <color rgb="FFFFEB84"/>
        <color rgb="FF63BE7B"/>
      </colorScale>
    </cfRule>
  </conditionalFormatting>
  <conditionalFormatting sqref="C80">
    <cfRule type="containsText" dxfId="95" priority="1880" operator="containsText" text="NO CUMPLE">
      <formula>NOT(ISERROR(SEARCH("NO CUMPLE",C80)))</formula>
    </cfRule>
    <cfRule type="containsText" dxfId="94" priority="1881" operator="containsText" text="CUMPLE">
      <formula>NOT(ISERROR(SEARCH("CUMPLE",C80)))</formula>
    </cfRule>
    <cfRule type="containsText" dxfId="93" priority="1882" operator="containsText" text="NO APLICA">
      <formula>NOT(ISERROR(SEARCH("NO APLICA",C80)))</formula>
    </cfRule>
    <cfRule type="colorScale" priority="1883">
      <colorScale>
        <cfvo type="formula" val="$A$128"/>
        <cfvo type="formula" val="$A$129"/>
        <cfvo type="percent" val="$A$127"/>
        <color rgb="FFF8696B"/>
        <color rgb="FFFFEB84"/>
        <color rgb="FF63BE7B"/>
      </colorScale>
    </cfRule>
    <cfRule type="colorScale" priority="1884">
      <colorScale>
        <cfvo type="formula" val="$A$128"/>
        <cfvo type="formula" val="$A$129"/>
        <cfvo type="formula" val="$A$127"/>
        <color rgb="FFF8696B"/>
        <color rgb="FFFFEB84"/>
        <color rgb="FF63BE7B"/>
      </colorScale>
    </cfRule>
  </conditionalFormatting>
  <conditionalFormatting sqref="C61:C62 C76 C66:C67 C71:C74 C79">
    <cfRule type="containsText" dxfId="92" priority="1885" operator="containsText" text="NO CUMPLE">
      <formula>NOT(ISERROR(SEARCH("NO CUMPLE",C61)))</formula>
    </cfRule>
    <cfRule type="containsText" dxfId="91" priority="1886" operator="containsText" text="CUMPLE">
      <formula>NOT(ISERROR(SEARCH("CUMPLE",C61)))</formula>
    </cfRule>
    <cfRule type="containsText" dxfId="90" priority="1887" operator="containsText" text="NO APLICA">
      <formula>NOT(ISERROR(SEARCH("NO APLICA",C61)))</formula>
    </cfRule>
    <cfRule type="colorScale" priority="1888">
      <colorScale>
        <cfvo type="formula" val="$A$128"/>
        <cfvo type="formula" val="$A$129"/>
        <cfvo type="percent" val="$A$127"/>
        <color rgb="FFF8696B"/>
        <color rgb="FFFFEB84"/>
        <color rgb="FF63BE7B"/>
      </colorScale>
    </cfRule>
    <cfRule type="colorScale" priority="1889">
      <colorScale>
        <cfvo type="formula" val="$A$128"/>
        <cfvo type="formula" val="$A$129"/>
        <cfvo type="formula" val="$A$127"/>
        <color rgb="FFF8696B"/>
        <color rgb="FFFFEB84"/>
        <color rgb="FF63BE7B"/>
      </colorScale>
    </cfRule>
  </conditionalFormatting>
  <conditionalFormatting sqref="C75:D75">
    <cfRule type="containsText" dxfId="89" priority="1910" operator="containsText" text="NO CUMPLE">
      <formula>NOT(ISERROR(SEARCH("NO CUMPLE",C75)))</formula>
    </cfRule>
    <cfRule type="containsText" dxfId="88" priority="1911" operator="containsText" text="CUMPLE">
      <formula>NOT(ISERROR(SEARCH("CUMPLE",C75)))</formula>
    </cfRule>
    <cfRule type="containsText" dxfId="87" priority="1912" operator="containsText" text="NO APLICA">
      <formula>NOT(ISERROR(SEARCH("NO APLICA",C75)))</formula>
    </cfRule>
    <cfRule type="colorScale" priority="1913">
      <colorScale>
        <cfvo type="formula" val="$A$128"/>
        <cfvo type="formula" val="$A$129"/>
        <cfvo type="percent" val="$A$127"/>
        <color rgb="FFF8696B"/>
        <color rgb="FFFFEB84"/>
        <color rgb="FF63BE7B"/>
      </colorScale>
    </cfRule>
    <cfRule type="colorScale" priority="1914">
      <colorScale>
        <cfvo type="formula" val="$A$128"/>
        <cfvo type="formula" val="$A$129"/>
        <cfvo type="formula" val="$A$127"/>
        <color rgb="FFF8696B"/>
        <color rgb="FFFFEB84"/>
        <color rgb="FF63BE7B"/>
      </colorScale>
    </cfRule>
  </conditionalFormatting>
  <conditionalFormatting sqref="C77:D77">
    <cfRule type="containsText" dxfId="86" priority="1915" operator="containsText" text="NO CUMPLE">
      <formula>NOT(ISERROR(SEARCH("NO CUMPLE",C77)))</formula>
    </cfRule>
    <cfRule type="containsText" dxfId="85" priority="1916" operator="containsText" text="CUMPLE">
      <formula>NOT(ISERROR(SEARCH("CUMPLE",C77)))</formula>
    </cfRule>
    <cfRule type="containsText" dxfId="84" priority="1917" operator="containsText" text="NO APLICA">
      <formula>NOT(ISERROR(SEARCH("NO APLICA",C77)))</formula>
    </cfRule>
    <cfRule type="colorScale" priority="1918">
      <colorScale>
        <cfvo type="formula" val="$A$128"/>
        <cfvo type="formula" val="$A$129"/>
        <cfvo type="percent" val="$A$127"/>
        <color rgb="FFF8696B"/>
        <color rgb="FFFFEB84"/>
        <color rgb="FF63BE7B"/>
      </colorScale>
    </cfRule>
    <cfRule type="colorScale" priority="1919">
      <colorScale>
        <cfvo type="formula" val="$A$128"/>
        <cfvo type="formula" val="$A$129"/>
        <cfvo type="formula" val="$A$127"/>
        <color rgb="FFF8696B"/>
        <color rgb="FFFFEB84"/>
        <color rgb="FF63BE7B"/>
      </colorScale>
    </cfRule>
  </conditionalFormatting>
  <conditionalFormatting sqref="C78:D78">
    <cfRule type="containsText" dxfId="83" priority="1920" operator="containsText" text="NO CUMPLE">
      <formula>NOT(ISERROR(SEARCH("NO CUMPLE",C78)))</formula>
    </cfRule>
    <cfRule type="containsText" dxfId="82" priority="1921" operator="containsText" text="CUMPLE">
      <formula>NOT(ISERROR(SEARCH("CUMPLE",C78)))</formula>
    </cfRule>
    <cfRule type="containsText" dxfId="81" priority="1922" operator="containsText" text="NO APLICA">
      <formula>NOT(ISERROR(SEARCH("NO APLICA",C78)))</formula>
    </cfRule>
    <cfRule type="colorScale" priority="1923">
      <colorScale>
        <cfvo type="formula" val="$A$128"/>
        <cfvo type="formula" val="$A$129"/>
        <cfvo type="percent" val="$A$127"/>
        <color rgb="FFF8696B"/>
        <color rgb="FFFFEB84"/>
        <color rgb="FF63BE7B"/>
      </colorScale>
    </cfRule>
    <cfRule type="colorScale" priority="1924">
      <colorScale>
        <cfvo type="formula" val="$A$128"/>
        <cfvo type="formula" val="$A$129"/>
        <cfvo type="formula" val="$A$127"/>
        <color rgb="FFF8696B"/>
        <color rgb="FFFFEB84"/>
        <color rgb="FF63BE7B"/>
      </colorScale>
    </cfRule>
  </conditionalFormatting>
  <conditionalFormatting sqref="C83:D83">
    <cfRule type="containsText" dxfId="80" priority="1925" operator="containsText" text="NO CUMPLE">
      <formula>NOT(ISERROR(SEARCH("NO CUMPLE",C83)))</formula>
    </cfRule>
    <cfRule type="containsText" dxfId="79" priority="1926" operator="containsText" text="CUMPLE">
      <formula>NOT(ISERROR(SEARCH("CUMPLE",C83)))</formula>
    </cfRule>
    <cfRule type="containsText" dxfId="78" priority="1927" operator="containsText" text="NO APLICA">
      <formula>NOT(ISERROR(SEARCH("NO APLICA",C83)))</formula>
    </cfRule>
    <cfRule type="colorScale" priority="1928">
      <colorScale>
        <cfvo type="formula" val="$A$128"/>
        <cfvo type="formula" val="$A$129"/>
        <cfvo type="percent" val="$A$127"/>
        <color rgb="FFF8696B"/>
        <color rgb="FFFFEB84"/>
        <color rgb="FF63BE7B"/>
      </colorScale>
    </cfRule>
    <cfRule type="colorScale" priority="1929">
      <colorScale>
        <cfvo type="formula" val="$A$128"/>
        <cfvo type="formula" val="$A$129"/>
        <cfvo type="formula" val="$A$127"/>
        <color rgb="FFF8696B"/>
        <color rgb="FFFFEB84"/>
        <color rgb="FF63BE7B"/>
      </colorScale>
    </cfRule>
  </conditionalFormatting>
  <conditionalFormatting sqref="C82:D82">
    <cfRule type="containsText" dxfId="77" priority="1930" operator="containsText" text="NO CUMPLE">
      <formula>NOT(ISERROR(SEARCH("NO CUMPLE",C82)))</formula>
    </cfRule>
    <cfRule type="containsText" dxfId="76" priority="1931" operator="containsText" text="CUMPLE">
      <formula>NOT(ISERROR(SEARCH("CUMPLE",C82)))</formula>
    </cfRule>
    <cfRule type="containsText" dxfId="75" priority="1932" operator="containsText" text="NO APLICA">
      <formula>NOT(ISERROR(SEARCH("NO APLICA",C82)))</formula>
    </cfRule>
    <cfRule type="colorScale" priority="1933">
      <colorScale>
        <cfvo type="formula" val="$A$128"/>
        <cfvo type="formula" val="$A$129"/>
        <cfvo type="percent" val="$A$127"/>
        <color rgb="FFF8696B"/>
        <color rgb="FFFFEB84"/>
        <color rgb="FF63BE7B"/>
      </colorScale>
    </cfRule>
    <cfRule type="colorScale" priority="1934">
      <colorScale>
        <cfvo type="formula" val="$A$128"/>
        <cfvo type="formula" val="$A$129"/>
        <cfvo type="formula" val="$A$127"/>
        <color rgb="FFF8696B"/>
        <color rgb="FFFFEB84"/>
        <color rgb="FF63BE7B"/>
      </colorScale>
    </cfRule>
  </conditionalFormatting>
  <conditionalFormatting sqref="C60 C64">
    <cfRule type="containsText" dxfId="74" priority="1935" operator="containsText" text="NO CUMPLE">
      <formula>NOT(ISERROR(SEARCH("NO CUMPLE",C60)))</formula>
    </cfRule>
    <cfRule type="containsText" dxfId="73" priority="1936" operator="containsText" text="CUMPLE">
      <formula>NOT(ISERROR(SEARCH("CUMPLE",C60)))</formula>
    </cfRule>
    <cfRule type="containsText" dxfId="72" priority="1937" operator="containsText" text="NO APLICA">
      <formula>NOT(ISERROR(SEARCH("NO APLICA",C60)))</formula>
    </cfRule>
    <cfRule type="colorScale" priority="1938">
      <colorScale>
        <cfvo type="formula" val="$A$128"/>
        <cfvo type="formula" val="$A$129"/>
        <cfvo type="percent" val="$A$127"/>
        <color rgb="FFF8696B"/>
        <color rgb="FFFFEB84"/>
        <color rgb="FF63BE7B"/>
      </colorScale>
    </cfRule>
    <cfRule type="colorScale" priority="1939">
      <colorScale>
        <cfvo type="formula" val="$A$128"/>
        <cfvo type="formula" val="$A$129"/>
        <cfvo type="formula" val="$A$127"/>
        <color rgb="FFF8696B"/>
        <color rgb="FFFFEB84"/>
        <color rgb="FF63BE7B"/>
      </colorScale>
    </cfRule>
  </conditionalFormatting>
  <conditionalFormatting sqref="C63:D63">
    <cfRule type="containsText" dxfId="71" priority="1945" operator="containsText" text="NO CUMPLE">
      <formula>NOT(ISERROR(SEARCH("NO CUMPLE",C63)))</formula>
    </cfRule>
    <cfRule type="containsText" dxfId="70" priority="1946" operator="containsText" text="CUMPLE">
      <formula>NOT(ISERROR(SEARCH("CUMPLE",C63)))</formula>
    </cfRule>
    <cfRule type="containsText" dxfId="69" priority="1947" operator="containsText" text="NO APLICA">
      <formula>NOT(ISERROR(SEARCH("NO APLICA",C63)))</formula>
    </cfRule>
    <cfRule type="colorScale" priority="1948">
      <colorScale>
        <cfvo type="formula" val="$A$128"/>
        <cfvo type="formula" val="$A$129"/>
        <cfvo type="percent" val="$A$127"/>
        <color rgb="FFF8696B"/>
        <color rgb="FFFFEB84"/>
        <color rgb="FF63BE7B"/>
      </colorScale>
    </cfRule>
    <cfRule type="colorScale" priority="1949">
      <colorScale>
        <cfvo type="formula" val="$A$128"/>
        <cfvo type="formula" val="$A$129"/>
        <cfvo type="formula" val="$A$127"/>
        <color rgb="FFF8696B"/>
        <color rgb="FFFFEB84"/>
        <color rgb="FF63BE7B"/>
      </colorScale>
    </cfRule>
  </conditionalFormatting>
  <conditionalFormatting sqref="C65:D65">
    <cfRule type="containsText" dxfId="68" priority="1950" operator="containsText" text="NO CUMPLE">
      <formula>NOT(ISERROR(SEARCH("NO CUMPLE",C65)))</formula>
    </cfRule>
    <cfRule type="containsText" dxfId="67" priority="1951" operator="containsText" text="CUMPLE">
      <formula>NOT(ISERROR(SEARCH("CUMPLE",C65)))</formula>
    </cfRule>
    <cfRule type="containsText" dxfId="66" priority="1952" operator="containsText" text="NO APLICA">
      <formula>NOT(ISERROR(SEARCH("NO APLICA",C65)))</formula>
    </cfRule>
    <cfRule type="colorScale" priority="1953">
      <colorScale>
        <cfvo type="formula" val="$A$128"/>
        <cfvo type="formula" val="$A$129"/>
        <cfvo type="percent" val="$A$127"/>
        <color rgb="FFF8696B"/>
        <color rgb="FFFFEB84"/>
        <color rgb="FF63BE7B"/>
      </colorScale>
    </cfRule>
    <cfRule type="colorScale" priority="1954">
      <colorScale>
        <cfvo type="formula" val="$A$128"/>
        <cfvo type="formula" val="$A$129"/>
        <cfvo type="formula" val="$A$127"/>
        <color rgb="FFF8696B"/>
        <color rgb="FFFFEB84"/>
        <color rgb="FF63BE7B"/>
      </colorScale>
    </cfRule>
  </conditionalFormatting>
  <conditionalFormatting sqref="C68">
    <cfRule type="containsText" dxfId="65" priority="1955" operator="containsText" text="NO CUMPLE">
      <formula>NOT(ISERROR(SEARCH("NO CUMPLE",C68)))</formula>
    </cfRule>
    <cfRule type="containsText" dxfId="64" priority="1956" operator="containsText" text="CUMPLE">
      <formula>NOT(ISERROR(SEARCH("CUMPLE",C68)))</formula>
    </cfRule>
    <cfRule type="containsText" dxfId="63" priority="1957" operator="containsText" text="NO APLICA">
      <formula>NOT(ISERROR(SEARCH("NO APLICA",C68)))</formula>
    </cfRule>
    <cfRule type="colorScale" priority="1958">
      <colorScale>
        <cfvo type="formula" val="$A$128"/>
        <cfvo type="formula" val="$A$129"/>
        <cfvo type="percent" val="$A$127"/>
        <color rgb="FFF8696B"/>
        <color rgb="FFFFEB84"/>
        <color rgb="FF63BE7B"/>
      </colorScale>
    </cfRule>
    <cfRule type="colorScale" priority="1959">
      <colorScale>
        <cfvo type="formula" val="$A$128"/>
        <cfvo type="formula" val="$A$129"/>
        <cfvo type="formula" val="$A$127"/>
        <color rgb="FFF8696B"/>
        <color rgb="FFFFEB84"/>
        <color rgb="FF63BE7B"/>
      </colorScale>
    </cfRule>
  </conditionalFormatting>
  <conditionalFormatting sqref="C69">
    <cfRule type="containsText" dxfId="62" priority="1960" operator="containsText" text="NO CUMPLE">
      <formula>NOT(ISERROR(SEARCH("NO CUMPLE",C69)))</formula>
    </cfRule>
    <cfRule type="containsText" dxfId="61" priority="1961" operator="containsText" text="CUMPLE">
      <formula>NOT(ISERROR(SEARCH("CUMPLE",C69)))</formula>
    </cfRule>
    <cfRule type="containsText" dxfId="60" priority="1962" operator="containsText" text="NO APLICA">
      <formula>NOT(ISERROR(SEARCH("NO APLICA",C69)))</formula>
    </cfRule>
    <cfRule type="colorScale" priority="1963">
      <colorScale>
        <cfvo type="formula" val="$A$128"/>
        <cfvo type="formula" val="$A$129"/>
        <cfvo type="percent" val="$A$127"/>
        <color rgb="FFF8696B"/>
        <color rgb="FFFFEB84"/>
        <color rgb="FF63BE7B"/>
      </colorScale>
    </cfRule>
    <cfRule type="colorScale" priority="1964">
      <colorScale>
        <cfvo type="formula" val="$A$128"/>
        <cfvo type="formula" val="$A$129"/>
        <cfvo type="formula" val="$A$127"/>
        <color rgb="FFF8696B"/>
        <color rgb="FFFFEB84"/>
        <color rgb="FF63BE7B"/>
      </colorScale>
    </cfRule>
  </conditionalFormatting>
  <conditionalFormatting sqref="C70">
    <cfRule type="containsText" dxfId="59" priority="1965" operator="containsText" text="NO CUMPLE">
      <formula>NOT(ISERROR(SEARCH("NO CUMPLE",C70)))</formula>
    </cfRule>
    <cfRule type="containsText" dxfId="58" priority="1966" operator="containsText" text="CUMPLE">
      <formula>NOT(ISERROR(SEARCH("CUMPLE",C70)))</formula>
    </cfRule>
    <cfRule type="containsText" dxfId="57" priority="1967" operator="containsText" text="NO APLICA">
      <formula>NOT(ISERROR(SEARCH("NO APLICA",C70)))</formula>
    </cfRule>
    <cfRule type="colorScale" priority="1968">
      <colorScale>
        <cfvo type="formula" val="$A$128"/>
        <cfvo type="formula" val="$A$129"/>
        <cfvo type="percent" val="$A$127"/>
        <color rgb="FFF8696B"/>
        <color rgb="FFFFEB84"/>
        <color rgb="FF63BE7B"/>
      </colorScale>
    </cfRule>
    <cfRule type="colorScale" priority="1969">
      <colorScale>
        <cfvo type="formula" val="$A$128"/>
        <cfvo type="formula" val="$A$129"/>
        <cfvo type="formula" val="$A$127"/>
        <color rgb="FFF8696B"/>
        <color rgb="FFFFEB84"/>
        <color rgb="FF63BE7B"/>
      </colorScale>
    </cfRule>
  </conditionalFormatting>
  <conditionalFormatting sqref="C52:C57">
    <cfRule type="containsText" dxfId="56" priority="1970" operator="containsText" text="NO CUMPLE">
      <formula>NOT(ISERROR(SEARCH("NO CUMPLE",C52)))</formula>
    </cfRule>
    <cfRule type="containsText" dxfId="55" priority="1971" operator="containsText" text="CUMPLE">
      <formula>NOT(ISERROR(SEARCH("CUMPLE",C52)))</formula>
    </cfRule>
    <cfRule type="containsText" dxfId="54" priority="1972" operator="containsText" text="NO APLICA">
      <formula>NOT(ISERROR(SEARCH("NO APLICA",C52)))</formula>
    </cfRule>
    <cfRule type="colorScale" priority="1973">
      <colorScale>
        <cfvo type="formula" val="$A$128"/>
        <cfvo type="formula" val="$A$129"/>
        <cfvo type="percent" val="$A$127"/>
        <color rgb="FFF8696B"/>
        <color rgb="FFFFEB84"/>
        <color rgb="FF63BE7B"/>
      </colorScale>
    </cfRule>
    <cfRule type="colorScale" priority="1974">
      <colorScale>
        <cfvo type="formula" val="$A$128"/>
        <cfvo type="formula" val="$A$129"/>
        <cfvo type="formula" val="$A$127"/>
        <color rgb="FFF8696B"/>
        <color rgb="FFFFEB84"/>
        <color rgb="FF63BE7B"/>
      </colorScale>
    </cfRule>
  </conditionalFormatting>
  <conditionalFormatting sqref="C45:C49">
    <cfRule type="containsText" dxfId="53" priority="1975" operator="containsText" text="NO CUMPLE">
      <formula>NOT(ISERROR(SEARCH("NO CUMPLE",C45)))</formula>
    </cfRule>
    <cfRule type="containsText" dxfId="52" priority="1976" operator="containsText" text="CUMPLE">
      <formula>NOT(ISERROR(SEARCH("CUMPLE",C45)))</formula>
    </cfRule>
    <cfRule type="containsText" dxfId="51" priority="1977" operator="containsText" text="NO APLICA">
      <formula>NOT(ISERROR(SEARCH("NO APLICA",C45)))</formula>
    </cfRule>
    <cfRule type="colorScale" priority="1978">
      <colorScale>
        <cfvo type="formula" val="$A$128"/>
        <cfvo type="formula" val="$A$129"/>
        <cfvo type="percent" val="$A$127"/>
        <color rgb="FFF8696B"/>
        <color rgb="FFFFEB84"/>
        <color rgb="FF63BE7B"/>
      </colorScale>
    </cfRule>
    <cfRule type="colorScale" priority="1979">
      <colorScale>
        <cfvo type="formula" val="$A$128"/>
        <cfvo type="formula" val="$A$129"/>
        <cfvo type="formula" val="$A$127"/>
        <color rgb="FFF8696B"/>
        <color rgb="FFFFEB84"/>
        <color rgb="FF63BE7B"/>
      </colorScale>
    </cfRule>
  </conditionalFormatting>
  <conditionalFormatting sqref="C51:D51">
    <cfRule type="containsText" dxfId="50" priority="1980" operator="containsText" text="NO CUMPLE">
      <formula>NOT(ISERROR(SEARCH("NO CUMPLE",C51)))</formula>
    </cfRule>
    <cfRule type="containsText" dxfId="49" priority="1981" operator="containsText" text="CUMPLE">
      <formula>NOT(ISERROR(SEARCH("CUMPLE",C51)))</formula>
    </cfRule>
    <cfRule type="containsText" dxfId="48" priority="1982" operator="containsText" text="NO APLICA">
      <formula>NOT(ISERROR(SEARCH("NO APLICA",C51)))</formula>
    </cfRule>
    <cfRule type="colorScale" priority="1983">
      <colorScale>
        <cfvo type="formula" val="$A$128"/>
        <cfvo type="formula" val="$A$129"/>
        <cfvo type="percent" val="$A$127"/>
        <color rgb="FFF8696B"/>
        <color rgb="FFFFEB84"/>
        <color rgb="FF63BE7B"/>
      </colorScale>
    </cfRule>
    <cfRule type="colorScale" priority="1984">
      <colorScale>
        <cfvo type="formula" val="$A$128"/>
        <cfvo type="formula" val="$A$129"/>
        <cfvo type="formula" val="$A$127"/>
        <color rgb="FFF8696B"/>
        <color rgb="FFFFEB84"/>
        <color rgb="FF63BE7B"/>
      </colorScale>
    </cfRule>
  </conditionalFormatting>
  <conditionalFormatting sqref="D33:D34">
    <cfRule type="containsText" dxfId="47" priority="1985" operator="containsText" text="NO CUMPLE">
      <formula>NOT(ISERROR(SEARCH("NO CUMPLE",D33)))</formula>
    </cfRule>
    <cfRule type="containsText" dxfId="46" priority="1986" operator="containsText" text="CUMPLE">
      <formula>NOT(ISERROR(SEARCH("CUMPLE",D33)))</formula>
    </cfRule>
    <cfRule type="containsText" dxfId="45" priority="1987" operator="containsText" text="NO APLICA">
      <formula>NOT(ISERROR(SEARCH("NO APLICA",D33)))</formula>
    </cfRule>
    <cfRule type="colorScale" priority="1988">
      <colorScale>
        <cfvo type="formula" val="$A$128"/>
        <cfvo type="formula" val="$A$129"/>
        <cfvo type="percent" val="$A$127"/>
        <color rgb="FFF8696B"/>
        <color rgb="FFFFEB84"/>
        <color rgb="FF63BE7B"/>
      </colorScale>
    </cfRule>
    <cfRule type="colorScale" priority="1989">
      <colorScale>
        <cfvo type="formula" val="$A$128"/>
        <cfvo type="formula" val="$A$129"/>
        <cfvo type="formula" val="$A$127"/>
        <color rgb="FFF8696B"/>
        <color rgb="FFFFEB84"/>
        <color rgb="FF63BE7B"/>
      </colorScale>
    </cfRule>
  </conditionalFormatting>
  <conditionalFormatting sqref="C32:D32">
    <cfRule type="containsText" dxfId="44" priority="1990" operator="containsText" text="NO CUMPLE">
      <formula>NOT(ISERROR(SEARCH("NO CUMPLE",C32)))</formula>
    </cfRule>
    <cfRule type="containsText" dxfId="43" priority="1991" operator="containsText" text="CUMPLE">
      <formula>NOT(ISERROR(SEARCH("CUMPLE",C32)))</formula>
    </cfRule>
    <cfRule type="containsText" dxfId="42" priority="1992" operator="containsText" text="NO APLICA">
      <formula>NOT(ISERROR(SEARCH("NO APLICA",C32)))</formula>
    </cfRule>
    <cfRule type="colorScale" priority="1993">
      <colorScale>
        <cfvo type="formula" val="$A$128"/>
        <cfvo type="formula" val="$A$129"/>
        <cfvo type="percent" val="$A$127"/>
        <color rgb="FFF8696B"/>
        <color rgb="FFFFEB84"/>
        <color rgb="FF63BE7B"/>
      </colorScale>
    </cfRule>
    <cfRule type="colorScale" priority="1994">
      <colorScale>
        <cfvo type="formula" val="$A$128"/>
        <cfvo type="formula" val="$A$129"/>
        <cfvo type="formula" val="$A$127"/>
        <color rgb="FFF8696B"/>
        <color rgb="FFFFEB84"/>
        <color rgb="FF63BE7B"/>
      </colorScale>
    </cfRule>
  </conditionalFormatting>
  <conditionalFormatting sqref="C35:D35">
    <cfRule type="containsText" dxfId="41" priority="1995" operator="containsText" text="NO CUMPLE">
      <formula>NOT(ISERROR(SEARCH("NO CUMPLE",C35)))</formula>
    </cfRule>
    <cfRule type="containsText" dxfId="40" priority="1996" operator="containsText" text="CUMPLE">
      <formula>NOT(ISERROR(SEARCH("CUMPLE",C35)))</formula>
    </cfRule>
    <cfRule type="containsText" dxfId="39" priority="1997" operator="containsText" text="NO APLICA">
      <formula>NOT(ISERROR(SEARCH("NO APLICA",C35)))</formula>
    </cfRule>
    <cfRule type="colorScale" priority="1998">
      <colorScale>
        <cfvo type="formula" val="$A$128"/>
        <cfvo type="formula" val="$A$129"/>
        <cfvo type="percent" val="$A$127"/>
        <color rgb="FFF8696B"/>
        <color rgb="FFFFEB84"/>
        <color rgb="FF63BE7B"/>
      </colorScale>
    </cfRule>
    <cfRule type="colorScale" priority="1999">
      <colorScale>
        <cfvo type="formula" val="$A$128"/>
        <cfvo type="formula" val="$A$129"/>
        <cfvo type="formula" val="$A$127"/>
        <color rgb="FFF8696B"/>
        <color rgb="FFFFEB84"/>
        <color rgb="FF63BE7B"/>
      </colorScale>
    </cfRule>
  </conditionalFormatting>
  <conditionalFormatting sqref="C36:D36">
    <cfRule type="containsText" dxfId="38" priority="2000" operator="containsText" text="NO CUMPLE">
      <formula>NOT(ISERROR(SEARCH("NO CUMPLE",C36)))</formula>
    </cfRule>
    <cfRule type="containsText" dxfId="37" priority="2001" operator="containsText" text="CUMPLE">
      <formula>NOT(ISERROR(SEARCH("CUMPLE",C36)))</formula>
    </cfRule>
    <cfRule type="containsText" dxfId="36" priority="2002" operator="containsText" text="NO APLICA">
      <formula>NOT(ISERROR(SEARCH("NO APLICA",C36)))</formula>
    </cfRule>
    <cfRule type="colorScale" priority="2003">
      <colorScale>
        <cfvo type="formula" val="$A$128"/>
        <cfvo type="formula" val="$A$129"/>
        <cfvo type="percent" val="$A$127"/>
        <color rgb="FFF8696B"/>
        <color rgb="FFFFEB84"/>
        <color rgb="FF63BE7B"/>
      </colorScale>
    </cfRule>
    <cfRule type="colorScale" priority="2004">
      <colorScale>
        <cfvo type="formula" val="$A$128"/>
        <cfvo type="formula" val="$A$129"/>
        <cfvo type="formula" val="$A$127"/>
        <color rgb="FFF8696B"/>
        <color rgb="FFFFEB84"/>
        <color rgb="FF63BE7B"/>
      </colorScale>
    </cfRule>
  </conditionalFormatting>
  <conditionalFormatting sqref="C37:D37">
    <cfRule type="containsText" dxfId="35" priority="2005" operator="containsText" text="NO CUMPLE">
      <formula>NOT(ISERROR(SEARCH("NO CUMPLE",C37)))</formula>
    </cfRule>
    <cfRule type="containsText" dxfId="34" priority="2006" operator="containsText" text="CUMPLE">
      <formula>NOT(ISERROR(SEARCH("CUMPLE",C37)))</formula>
    </cfRule>
    <cfRule type="containsText" dxfId="33" priority="2007" operator="containsText" text="NO APLICA">
      <formula>NOT(ISERROR(SEARCH("NO APLICA",C37)))</formula>
    </cfRule>
    <cfRule type="colorScale" priority="2008">
      <colorScale>
        <cfvo type="formula" val="$A$128"/>
        <cfvo type="formula" val="$A$129"/>
        <cfvo type="percent" val="$A$127"/>
        <color rgb="FFF8696B"/>
        <color rgb="FFFFEB84"/>
        <color rgb="FF63BE7B"/>
      </colorScale>
    </cfRule>
    <cfRule type="colorScale" priority="2009">
      <colorScale>
        <cfvo type="formula" val="$A$128"/>
        <cfvo type="formula" val="$A$129"/>
        <cfvo type="formula" val="$A$127"/>
        <color rgb="FFF8696B"/>
        <color rgb="FFFFEB84"/>
        <color rgb="FF63BE7B"/>
      </colorScale>
    </cfRule>
  </conditionalFormatting>
  <conditionalFormatting sqref="C38:D38">
    <cfRule type="containsText" dxfId="32" priority="2010" operator="containsText" text="NO CUMPLE">
      <formula>NOT(ISERROR(SEARCH("NO CUMPLE",C38)))</formula>
    </cfRule>
    <cfRule type="containsText" dxfId="31" priority="2011" operator="containsText" text="CUMPLE">
      <formula>NOT(ISERROR(SEARCH("CUMPLE",C38)))</formula>
    </cfRule>
    <cfRule type="containsText" dxfId="30" priority="2012" operator="containsText" text="NO APLICA">
      <formula>NOT(ISERROR(SEARCH("NO APLICA",C38)))</formula>
    </cfRule>
    <cfRule type="colorScale" priority="2013">
      <colorScale>
        <cfvo type="formula" val="$A$128"/>
        <cfvo type="formula" val="$A$129"/>
        <cfvo type="percent" val="$A$127"/>
        <color rgb="FFF8696B"/>
        <color rgb="FFFFEB84"/>
        <color rgb="FF63BE7B"/>
      </colorScale>
    </cfRule>
    <cfRule type="colorScale" priority="2014">
      <colorScale>
        <cfvo type="formula" val="$A$128"/>
        <cfvo type="formula" val="$A$129"/>
        <cfvo type="formula" val="$A$127"/>
        <color rgb="FFF8696B"/>
        <color rgb="FFFFEB84"/>
        <color rgb="FF63BE7B"/>
      </colorScale>
    </cfRule>
  </conditionalFormatting>
  <conditionalFormatting sqref="C39:D39">
    <cfRule type="containsText" dxfId="29" priority="2015" operator="containsText" text="NO CUMPLE">
      <formula>NOT(ISERROR(SEARCH("NO CUMPLE",C39)))</formula>
    </cfRule>
    <cfRule type="containsText" dxfId="28" priority="2016" operator="containsText" text="CUMPLE">
      <formula>NOT(ISERROR(SEARCH("CUMPLE",C39)))</formula>
    </cfRule>
    <cfRule type="containsText" dxfId="27" priority="2017" operator="containsText" text="NO APLICA">
      <formula>NOT(ISERROR(SEARCH("NO APLICA",C39)))</formula>
    </cfRule>
    <cfRule type="colorScale" priority="2018">
      <colorScale>
        <cfvo type="formula" val="$A$128"/>
        <cfvo type="formula" val="$A$129"/>
        <cfvo type="percent" val="$A$127"/>
        <color rgb="FFF8696B"/>
        <color rgb="FFFFEB84"/>
        <color rgb="FF63BE7B"/>
      </colorScale>
    </cfRule>
    <cfRule type="colorScale" priority="2019">
      <colorScale>
        <cfvo type="formula" val="$A$128"/>
        <cfvo type="formula" val="$A$129"/>
        <cfvo type="formula" val="$A$127"/>
        <color rgb="FFF8696B"/>
        <color rgb="FFFFEB84"/>
        <color rgb="FF63BE7B"/>
      </colorScale>
    </cfRule>
  </conditionalFormatting>
  <conditionalFormatting sqref="C40:D40">
    <cfRule type="containsText" dxfId="26" priority="2020" operator="containsText" text="NO CUMPLE">
      <formula>NOT(ISERROR(SEARCH("NO CUMPLE",C40)))</formula>
    </cfRule>
    <cfRule type="containsText" dxfId="25" priority="2021" operator="containsText" text="CUMPLE">
      <formula>NOT(ISERROR(SEARCH("CUMPLE",C40)))</formula>
    </cfRule>
    <cfRule type="containsText" dxfId="24" priority="2022" operator="containsText" text="NO APLICA">
      <formula>NOT(ISERROR(SEARCH("NO APLICA",C40)))</formula>
    </cfRule>
    <cfRule type="colorScale" priority="2023">
      <colorScale>
        <cfvo type="formula" val="$A$128"/>
        <cfvo type="formula" val="$A$129"/>
        <cfvo type="percent" val="$A$127"/>
        <color rgb="FFF8696B"/>
        <color rgb="FFFFEB84"/>
        <color rgb="FF63BE7B"/>
      </colorScale>
    </cfRule>
    <cfRule type="colorScale" priority="2024">
      <colorScale>
        <cfvo type="formula" val="$A$128"/>
        <cfvo type="formula" val="$A$129"/>
        <cfvo type="formula" val="$A$127"/>
        <color rgb="FFF8696B"/>
        <color rgb="FFFFEB84"/>
        <color rgb="FF63BE7B"/>
      </colorScale>
    </cfRule>
  </conditionalFormatting>
  <conditionalFormatting sqref="C41:D41">
    <cfRule type="containsText" dxfId="23" priority="2025" operator="containsText" text="NO CUMPLE">
      <formula>NOT(ISERROR(SEARCH("NO CUMPLE",C41)))</formula>
    </cfRule>
    <cfRule type="containsText" dxfId="22" priority="2026" operator="containsText" text="CUMPLE">
      <formula>NOT(ISERROR(SEARCH("CUMPLE",C41)))</formula>
    </cfRule>
    <cfRule type="containsText" dxfId="21" priority="2027" operator="containsText" text="NO APLICA">
      <formula>NOT(ISERROR(SEARCH("NO APLICA",C41)))</formula>
    </cfRule>
    <cfRule type="colorScale" priority="2028">
      <colorScale>
        <cfvo type="formula" val="$A$128"/>
        <cfvo type="formula" val="$A$129"/>
        <cfvo type="percent" val="$A$127"/>
        <color rgb="FFF8696B"/>
        <color rgb="FFFFEB84"/>
        <color rgb="FF63BE7B"/>
      </colorScale>
    </cfRule>
    <cfRule type="colorScale" priority="2029">
      <colorScale>
        <cfvo type="formula" val="$A$128"/>
        <cfvo type="formula" val="$A$129"/>
        <cfvo type="formula" val="$A$127"/>
        <color rgb="FFF8696B"/>
        <color rgb="FFFFEB84"/>
        <color rgb="FF63BE7B"/>
      </colorScale>
    </cfRule>
  </conditionalFormatting>
  <conditionalFormatting sqref="C42:D42">
    <cfRule type="containsText" dxfId="20" priority="2030" operator="containsText" text="NO CUMPLE">
      <formula>NOT(ISERROR(SEARCH("NO CUMPLE",C42)))</formula>
    </cfRule>
    <cfRule type="containsText" dxfId="19" priority="2031" operator="containsText" text="CUMPLE">
      <formula>NOT(ISERROR(SEARCH("CUMPLE",C42)))</formula>
    </cfRule>
    <cfRule type="containsText" dxfId="18" priority="2032" operator="containsText" text="NO APLICA">
      <formula>NOT(ISERROR(SEARCH("NO APLICA",C42)))</formula>
    </cfRule>
    <cfRule type="colorScale" priority="2033">
      <colorScale>
        <cfvo type="formula" val="$A$128"/>
        <cfvo type="formula" val="$A$129"/>
        <cfvo type="percent" val="$A$127"/>
        <color rgb="FFF8696B"/>
        <color rgb="FFFFEB84"/>
        <color rgb="FF63BE7B"/>
      </colorScale>
    </cfRule>
    <cfRule type="colorScale" priority="2034">
      <colorScale>
        <cfvo type="formula" val="$A$128"/>
        <cfvo type="formula" val="$A$129"/>
        <cfvo type="formula" val="$A$127"/>
        <color rgb="FFF8696B"/>
        <color rgb="FFFFEB84"/>
        <color rgb="FF63BE7B"/>
      </colorScale>
    </cfRule>
  </conditionalFormatting>
  <conditionalFormatting sqref="C43:D43 C44">
    <cfRule type="containsText" dxfId="17" priority="2035" operator="containsText" text="NO CUMPLE">
      <formula>NOT(ISERROR(SEARCH("NO CUMPLE",C43)))</formula>
    </cfRule>
    <cfRule type="containsText" dxfId="16" priority="2036" operator="containsText" text="CUMPLE">
      <formula>NOT(ISERROR(SEARCH("CUMPLE",C43)))</formula>
    </cfRule>
    <cfRule type="containsText" dxfId="15" priority="2037" operator="containsText" text="NO APLICA">
      <formula>NOT(ISERROR(SEARCH("NO APLICA",C43)))</formula>
    </cfRule>
    <cfRule type="colorScale" priority="2038">
      <colorScale>
        <cfvo type="formula" val="$A$128"/>
        <cfvo type="formula" val="$A$129"/>
        <cfvo type="percent" val="$A$127"/>
        <color rgb="FFF8696B"/>
        <color rgb="FFFFEB84"/>
        <color rgb="FF63BE7B"/>
      </colorScale>
    </cfRule>
    <cfRule type="colorScale" priority="2039">
      <colorScale>
        <cfvo type="formula" val="$A$128"/>
        <cfvo type="formula" val="$A$129"/>
        <cfvo type="formula" val="$A$127"/>
        <color rgb="FFF8696B"/>
        <color rgb="FFFFEB84"/>
        <color rgb="FF63BE7B"/>
      </colorScale>
    </cfRule>
  </conditionalFormatting>
  <conditionalFormatting sqref="C59">
    <cfRule type="containsText" dxfId="14" priority="2045" operator="containsText" text="NO CUMPLE">
      <formula>NOT(ISERROR(SEARCH("NO CUMPLE",C59)))</formula>
    </cfRule>
    <cfRule type="containsText" dxfId="13" priority="2046" operator="containsText" text="CUMPLE">
      <formula>NOT(ISERROR(SEARCH("CUMPLE",C59)))</formula>
    </cfRule>
    <cfRule type="containsText" dxfId="12" priority="2047" operator="containsText" text="NO APLICA">
      <formula>NOT(ISERROR(SEARCH("NO APLICA",C59)))</formula>
    </cfRule>
    <cfRule type="colorScale" priority="2048">
      <colorScale>
        <cfvo type="formula" val="$A$128"/>
        <cfvo type="formula" val="$A$129"/>
        <cfvo type="percent" val="$A$127"/>
        <color rgb="FFF8696B"/>
        <color rgb="FFFFEB84"/>
        <color rgb="FF63BE7B"/>
      </colorScale>
    </cfRule>
    <cfRule type="colorScale" priority="2049">
      <colorScale>
        <cfvo type="formula" val="$A$128"/>
        <cfvo type="formula" val="$A$129"/>
        <cfvo type="formula" val="$A$127"/>
        <color rgb="FFF8696B"/>
        <color rgb="FFFFEB84"/>
        <color rgb="FF63BE7B"/>
      </colorScale>
    </cfRule>
  </conditionalFormatting>
  <conditionalFormatting sqref="D21:E21">
    <cfRule type="containsText" dxfId="11" priority="2050" operator="containsText" text="NO CUMPLE">
      <formula>NOT(ISERROR(SEARCH("NO CUMPLE",D21)))</formula>
    </cfRule>
    <cfRule type="containsText" dxfId="10" priority="2051" operator="containsText" text="CUMPLE">
      <formula>NOT(ISERROR(SEARCH("CUMPLE",D21)))</formula>
    </cfRule>
    <cfRule type="containsText" dxfId="9" priority="2052" operator="containsText" text="NO APLICA">
      <formula>NOT(ISERROR(SEARCH("NO APLICA",D21)))</formula>
    </cfRule>
    <cfRule type="colorScale" priority="2053">
      <colorScale>
        <cfvo type="formula" val="$A$128"/>
        <cfvo type="formula" val="$A$129"/>
        <cfvo type="percent" val="$A$127"/>
        <color rgb="FFF8696B"/>
        <color rgb="FFFFEB84"/>
        <color rgb="FF63BE7B"/>
      </colorScale>
    </cfRule>
    <cfRule type="colorScale" priority="2054">
      <colorScale>
        <cfvo type="formula" val="$A$128"/>
        <cfvo type="formula" val="$A$129"/>
        <cfvo type="formula" val="$A$127"/>
        <color rgb="FFF8696B"/>
        <color rgb="FFFFEB84"/>
        <color rgb="FF63BE7B"/>
      </colorScale>
    </cfRule>
  </conditionalFormatting>
  <dataValidations disablePrompts="1" count="5">
    <dataValidation type="list" allowBlank="1" showInputMessage="1" showErrorMessage="1" sqref="C99:C118">
      <formula1>$A$131:$A$132</formula1>
    </dataValidation>
    <dataValidation type="list" allowBlank="1" showInputMessage="1" showErrorMessage="1" sqref="D21 C120:D120">
      <formula1>$H$16:$H$17</formula1>
    </dataValidation>
    <dataValidation type="list" allowBlank="1" showInputMessage="1" showErrorMessage="1" sqref="D53:D56 C70:C74 C66:C68 C79:C81 D72:D74 C85:D92 D33:D34 C84 E96:F98 D49 D61:D62 C45:C49 C76:D76 D66 D46:D47 C52:C57 C64:D64 C59:C62">
      <formula1>$A$127:$A$129</formula1>
    </dataValidation>
    <dataValidation type="list" allowBlank="1" showInputMessage="1" showErrorMessage="1" sqref="C82:D83 C32:D32 C77:D78 C75:D75 C51:D51 D35:D43 C35:C44 C63:D63 C65:D65">
      <formula1>$A$126:$A$128</formula1>
    </dataValidation>
    <dataValidation type="list" allowBlank="1" showInputMessage="1" showErrorMessage="1" sqref="C69:D69">
      <formula1>$A$127:$A$128</formula1>
    </dataValidation>
  </dataValidations>
  <hyperlinks>
    <hyperlink ref="A55" location="_ftn1" display="_ftn1"/>
  </hyperlinks>
  <pageMargins left="0.39370078740157483" right="0.27559055118110237" top="0.59055118110236227" bottom="0.74803149606299213" header="0.31496062992125984" footer="0.31496062992125984"/>
  <pageSetup scale="75" orientation="portrait" r:id="rId1"/>
  <headerFooter>
    <oddHeader xml:space="preserve">&amp;R
</oddHeader>
  </headerFooter>
  <rowBreaks count="5" manualBreakCount="5">
    <brk id="49" max="5" man="1"/>
    <brk id="57" max="5" man="1"/>
    <brk id="79" max="5" man="1"/>
    <brk id="45" max="5" man="1"/>
    <brk id="9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7"/>
  <sheetViews>
    <sheetView zoomScale="85" zoomScaleNormal="85" workbookViewId="0">
      <selection activeCell="C23" sqref="C23"/>
    </sheetView>
  </sheetViews>
  <sheetFormatPr baseColWidth="10" defaultRowHeight="15" x14ac:dyDescent="0.25"/>
  <cols>
    <col min="1" max="1" width="20.5703125" customWidth="1"/>
    <col min="2" max="2" width="7.140625" style="2" customWidth="1"/>
    <col min="3" max="3" width="146.28515625" customWidth="1"/>
    <col min="9" max="9" width="11.42578125" style="43"/>
  </cols>
  <sheetData>
    <row r="1" spans="1:9" ht="15.75" thickTop="1" x14ac:dyDescent="0.25">
      <c r="A1" s="184" t="s">
        <v>63</v>
      </c>
      <c r="B1" s="186" t="s">
        <v>2</v>
      </c>
      <c r="C1" s="186" t="s">
        <v>3</v>
      </c>
      <c r="D1" s="181" t="s">
        <v>65</v>
      </c>
      <c r="E1" s="182"/>
      <c r="F1" s="182"/>
      <c r="G1" s="183"/>
    </row>
    <row r="2" spans="1:9" ht="15.75" thickBot="1" x14ac:dyDescent="0.3">
      <c r="A2" s="185"/>
      <c r="B2" s="187"/>
      <c r="C2" s="187"/>
      <c r="D2" s="32" t="s">
        <v>66</v>
      </c>
      <c r="E2" s="30" t="s">
        <v>67</v>
      </c>
      <c r="F2" s="30" t="s">
        <v>68</v>
      </c>
      <c r="G2" s="31" t="s">
        <v>69</v>
      </c>
    </row>
    <row r="3" spans="1:9" ht="34.5" customHeight="1" thickTop="1" x14ac:dyDescent="0.25">
      <c r="A3" s="178" t="s">
        <v>24</v>
      </c>
      <c r="B3" s="175" t="s">
        <v>0</v>
      </c>
      <c r="C3" s="3" t="s">
        <v>4</v>
      </c>
      <c r="D3" s="33" t="s">
        <v>71</v>
      </c>
      <c r="E3" s="34" t="s">
        <v>71</v>
      </c>
      <c r="F3" s="34" t="s">
        <v>71</v>
      </c>
      <c r="G3" s="35" t="s">
        <v>71</v>
      </c>
    </row>
    <row r="4" spans="1:9" x14ac:dyDescent="0.25">
      <c r="A4" s="179"/>
      <c r="B4" s="176"/>
      <c r="C4" s="4" t="s">
        <v>5</v>
      </c>
      <c r="D4" s="36" t="s">
        <v>71</v>
      </c>
      <c r="E4" s="37" t="s">
        <v>71</v>
      </c>
      <c r="F4" s="37" t="s">
        <v>71</v>
      </c>
      <c r="G4" s="38" t="s">
        <v>71</v>
      </c>
    </row>
    <row r="5" spans="1:9" x14ac:dyDescent="0.25">
      <c r="A5" s="179"/>
      <c r="B5" s="176"/>
      <c r="C5" s="4" t="s">
        <v>6</v>
      </c>
      <c r="D5" s="36" t="s">
        <v>71</v>
      </c>
      <c r="E5" s="37" t="s">
        <v>71</v>
      </c>
      <c r="F5" s="37" t="s">
        <v>71</v>
      </c>
      <c r="G5" s="38" t="s">
        <v>71</v>
      </c>
      <c r="I5" s="43" t="s">
        <v>70</v>
      </c>
    </row>
    <row r="6" spans="1:9" x14ac:dyDescent="0.25">
      <c r="A6" s="179"/>
      <c r="B6" s="176"/>
      <c r="C6" s="4" t="s">
        <v>7</v>
      </c>
      <c r="D6" s="36" t="s">
        <v>71</v>
      </c>
      <c r="E6" s="37" t="s">
        <v>71</v>
      </c>
      <c r="F6" s="37" t="s">
        <v>71</v>
      </c>
      <c r="G6" s="38" t="s">
        <v>71</v>
      </c>
      <c r="I6" s="43" t="s">
        <v>71</v>
      </c>
    </row>
    <row r="7" spans="1:9" x14ac:dyDescent="0.25">
      <c r="A7" s="179"/>
      <c r="B7" s="176"/>
      <c r="C7" s="4" t="s">
        <v>8</v>
      </c>
      <c r="D7" s="36" t="s">
        <v>71</v>
      </c>
      <c r="E7" s="37" t="s">
        <v>71</v>
      </c>
      <c r="F7" s="37" t="s">
        <v>71</v>
      </c>
      <c r="G7" s="38" t="s">
        <v>71</v>
      </c>
      <c r="I7" s="43" t="s">
        <v>72</v>
      </c>
    </row>
    <row r="8" spans="1:9" x14ac:dyDescent="0.25">
      <c r="A8" s="179"/>
      <c r="B8" s="176"/>
      <c r="C8" s="4" t="s">
        <v>9</v>
      </c>
      <c r="D8" s="36" t="s">
        <v>71</v>
      </c>
      <c r="E8" s="37" t="s">
        <v>71</v>
      </c>
      <c r="F8" s="37" t="s">
        <v>71</v>
      </c>
      <c r="G8" s="38" t="s">
        <v>71</v>
      </c>
    </row>
    <row r="9" spans="1:9" x14ac:dyDescent="0.25">
      <c r="A9" s="179"/>
      <c r="B9" s="176"/>
      <c r="C9" s="4" t="s">
        <v>10</v>
      </c>
      <c r="D9" s="36" t="s">
        <v>71</v>
      </c>
      <c r="E9" s="37" t="s">
        <v>71</v>
      </c>
      <c r="F9" s="37" t="s">
        <v>71</v>
      </c>
      <c r="G9" s="38" t="s">
        <v>71</v>
      </c>
    </row>
    <row r="10" spans="1:9" x14ac:dyDescent="0.25">
      <c r="A10" s="179"/>
      <c r="B10" s="176"/>
      <c r="C10" s="4" t="s">
        <v>11</v>
      </c>
      <c r="D10" s="36" t="s">
        <v>71</v>
      </c>
      <c r="E10" s="37" t="s">
        <v>71</v>
      </c>
      <c r="F10" s="37" t="s">
        <v>71</v>
      </c>
      <c r="G10" s="38" t="s">
        <v>71</v>
      </c>
    </row>
    <row r="11" spans="1:9" x14ac:dyDescent="0.25">
      <c r="A11" s="179"/>
      <c r="B11" s="176"/>
      <c r="C11" s="4" t="s">
        <v>12</v>
      </c>
      <c r="D11" s="36" t="s">
        <v>71</v>
      </c>
      <c r="E11" s="37" t="s">
        <v>71</v>
      </c>
      <c r="F11" s="37" t="s">
        <v>71</v>
      </c>
      <c r="G11" s="38" t="s">
        <v>71</v>
      </c>
    </row>
    <row r="12" spans="1:9" x14ac:dyDescent="0.25">
      <c r="A12" s="179"/>
      <c r="B12" s="176"/>
      <c r="C12" s="4" t="s">
        <v>13</v>
      </c>
      <c r="D12" s="36" t="s">
        <v>71</v>
      </c>
      <c r="E12" s="37" t="s">
        <v>71</v>
      </c>
      <c r="F12" s="37" t="s">
        <v>71</v>
      </c>
      <c r="G12" s="38" t="s">
        <v>71</v>
      </c>
    </row>
    <row r="13" spans="1:9" x14ac:dyDescent="0.25">
      <c r="A13" s="179"/>
      <c r="B13" s="176"/>
      <c r="C13" s="4" t="s">
        <v>14</v>
      </c>
      <c r="D13" s="36" t="s">
        <v>71</v>
      </c>
      <c r="E13" s="37" t="s">
        <v>71</v>
      </c>
      <c r="F13" s="37" t="s">
        <v>71</v>
      </c>
      <c r="G13" s="38" t="s">
        <v>71</v>
      </c>
    </row>
    <row r="14" spans="1:9" x14ac:dyDescent="0.25">
      <c r="A14" s="179"/>
      <c r="B14" s="176"/>
      <c r="C14" s="4" t="s">
        <v>15</v>
      </c>
      <c r="D14" s="36" t="s">
        <v>71</v>
      </c>
      <c r="E14" s="37" t="s">
        <v>71</v>
      </c>
      <c r="F14" s="37" t="s">
        <v>71</v>
      </c>
      <c r="G14" s="38" t="s">
        <v>71</v>
      </c>
    </row>
    <row r="15" spans="1:9" ht="15.75" thickBot="1" x14ac:dyDescent="0.3">
      <c r="A15" s="179"/>
      <c r="B15" s="177"/>
      <c r="C15" s="5" t="s">
        <v>16</v>
      </c>
      <c r="D15" s="36" t="s">
        <v>71</v>
      </c>
      <c r="E15" s="37" t="s">
        <v>71</v>
      </c>
      <c r="F15" s="37" t="s">
        <v>71</v>
      </c>
      <c r="G15" s="38" t="s">
        <v>71</v>
      </c>
    </row>
    <row r="16" spans="1:9" ht="78.75" customHeight="1" thickBot="1" x14ac:dyDescent="0.3">
      <c r="A16" s="179"/>
      <c r="B16" s="6" t="s">
        <v>1</v>
      </c>
      <c r="C16" s="7" t="s">
        <v>17</v>
      </c>
      <c r="D16" s="36" t="s">
        <v>71</v>
      </c>
      <c r="E16" s="37" t="s">
        <v>71</v>
      </c>
      <c r="F16" s="37" t="s">
        <v>71</v>
      </c>
      <c r="G16" s="38" t="s">
        <v>71</v>
      </c>
    </row>
    <row r="17" spans="1:7" ht="60.75" thickBot="1" x14ac:dyDescent="0.3">
      <c r="A17" s="179"/>
      <c r="B17" s="6">
        <v>3</v>
      </c>
      <c r="C17" s="8" t="s">
        <v>73</v>
      </c>
      <c r="D17" s="36" t="s">
        <v>71</v>
      </c>
      <c r="E17" s="37" t="s">
        <v>71</v>
      </c>
      <c r="F17" s="37" t="s">
        <v>71</v>
      </c>
      <c r="G17" s="38" t="s">
        <v>71</v>
      </c>
    </row>
    <row r="18" spans="1:7" x14ac:dyDescent="0.25">
      <c r="A18" s="179"/>
      <c r="B18" s="175">
        <v>4</v>
      </c>
      <c r="C18" s="9" t="s">
        <v>18</v>
      </c>
      <c r="D18" s="36" t="s">
        <v>71</v>
      </c>
      <c r="E18" s="37" t="s">
        <v>71</v>
      </c>
      <c r="F18" s="37" t="s">
        <v>71</v>
      </c>
      <c r="G18" s="38" t="s">
        <v>71</v>
      </c>
    </row>
    <row r="19" spans="1:7" ht="42" customHeight="1" x14ac:dyDescent="0.25">
      <c r="A19" s="179"/>
      <c r="B19" s="176"/>
      <c r="C19" s="10" t="s">
        <v>19</v>
      </c>
      <c r="D19" s="36" t="s">
        <v>71</v>
      </c>
      <c r="E19" s="37" t="s">
        <v>71</v>
      </c>
      <c r="F19" s="37" t="s">
        <v>71</v>
      </c>
      <c r="G19" s="38" t="s">
        <v>71</v>
      </c>
    </row>
    <row r="20" spans="1:7" ht="45" x14ac:dyDescent="0.25">
      <c r="A20" s="179"/>
      <c r="B20" s="176"/>
      <c r="C20" s="11" t="s">
        <v>20</v>
      </c>
      <c r="D20" s="36" t="s">
        <v>71</v>
      </c>
      <c r="E20" s="37" t="s">
        <v>71</v>
      </c>
      <c r="F20" s="37" t="s">
        <v>71</v>
      </c>
      <c r="G20" s="38" t="s">
        <v>71</v>
      </c>
    </row>
    <row r="21" spans="1:7" ht="31.5" customHeight="1" x14ac:dyDescent="0.25">
      <c r="A21" s="179"/>
      <c r="B21" s="176"/>
      <c r="C21" s="11" t="s">
        <v>22</v>
      </c>
      <c r="D21" s="36" t="s">
        <v>71</v>
      </c>
      <c r="E21" s="37" t="s">
        <v>71</v>
      </c>
      <c r="F21" s="37" t="s">
        <v>71</v>
      </c>
      <c r="G21" s="38" t="s">
        <v>71</v>
      </c>
    </row>
    <row r="22" spans="1:7" ht="15.75" thickBot="1" x14ac:dyDescent="0.3">
      <c r="A22" s="179"/>
      <c r="B22" s="177"/>
      <c r="C22" s="42" t="s">
        <v>21</v>
      </c>
      <c r="D22" s="36" t="s">
        <v>71</v>
      </c>
      <c r="E22" s="37" t="s">
        <v>71</v>
      </c>
      <c r="F22" s="37" t="s">
        <v>71</v>
      </c>
      <c r="G22" s="38" t="s">
        <v>71</v>
      </c>
    </row>
    <row r="23" spans="1:7" ht="30.75" thickBot="1" x14ac:dyDescent="0.3">
      <c r="A23" s="180"/>
      <c r="B23" s="6">
        <v>5</v>
      </c>
      <c r="C23" s="8" t="s">
        <v>23</v>
      </c>
      <c r="D23" s="36" t="s">
        <v>71</v>
      </c>
      <c r="E23" s="37" t="s">
        <v>71</v>
      </c>
      <c r="F23" s="37" t="s">
        <v>71</v>
      </c>
      <c r="G23" s="38" t="s">
        <v>71</v>
      </c>
    </row>
    <row r="46" spans="4:9" s="1" customFormat="1" ht="377.25" customHeight="1" x14ac:dyDescent="0.25">
      <c r="D46"/>
      <c r="E46"/>
      <c r="F46"/>
      <c r="G46"/>
      <c r="I46" s="43"/>
    </row>
    <row r="47" spans="4:9" ht="52.5" customHeight="1" x14ac:dyDescent="0.25"/>
  </sheetData>
  <mergeCells count="7">
    <mergeCell ref="B18:B22"/>
    <mergeCell ref="A3:A23"/>
    <mergeCell ref="D1:G1"/>
    <mergeCell ref="A1:A2"/>
    <mergeCell ref="B1:B2"/>
    <mergeCell ref="C1:C2"/>
    <mergeCell ref="B3:B15"/>
  </mergeCells>
  <conditionalFormatting sqref="D3:G23">
    <cfRule type="containsText" dxfId="8" priority="1" operator="containsText" text="NO APLICA">
      <formula>NOT(ISERROR(SEARCH("NO APLICA",D3)))</formula>
    </cfRule>
    <cfRule type="containsText" dxfId="7" priority="2" operator="containsText" text="OK">
      <formula>NOT(ISERROR(SEARCH("OK",D3)))</formula>
    </cfRule>
    <cfRule type="containsText" dxfId="6" priority="3" operator="containsText" text="PENDIENTE">
      <formula>NOT(ISERROR(SEARCH("PENDIENTE",D3)))</formula>
    </cfRule>
  </conditionalFormatting>
  <dataValidations count="1">
    <dataValidation type="list" allowBlank="1" showInputMessage="1" showErrorMessage="1" sqref="D3:G23">
      <formula1>$I$5:$I$7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I9"/>
  <sheetViews>
    <sheetView zoomScale="85" zoomScaleNormal="85" workbookViewId="0">
      <selection activeCell="C9" sqref="C9"/>
    </sheetView>
  </sheetViews>
  <sheetFormatPr baseColWidth="10" defaultRowHeight="15" x14ac:dyDescent="0.25"/>
  <cols>
    <col min="1" max="1" width="17.28515625" bestFit="1" customWidth="1"/>
    <col min="2" max="2" width="4.5703125" bestFit="1" customWidth="1"/>
    <col min="3" max="3" width="96.140625" customWidth="1"/>
    <col min="9" max="9" width="11.42578125" style="43"/>
  </cols>
  <sheetData>
    <row r="1" spans="1:9" ht="15.75" thickTop="1" x14ac:dyDescent="0.25">
      <c r="A1" s="184" t="s">
        <v>63</v>
      </c>
      <c r="B1" s="186" t="s">
        <v>2</v>
      </c>
      <c r="C1" s="186" t="s">
        <v>3</v>
      </c>
      <c r="D1" s="181" t="s">
        <v>65</v>
      </c>
      <c r="E1" s="182"/>
      <c r="F1" s="182"/>
      <c r="G1" s="183"/>
    </row>
    <row r="2" spans="1:9" ht="15.75" thickBot="1" x14ac:dyDescent="0.3">
      <c r="A2" s="185"/>
      <c r="B2" s="187"/>
      <c r="C2" s="187"/>
      <c r="D2" s="32" t="s">
        <v>66</v>
      </c>
      <c r="E2" s="30" t="s">
        <v>67</v>
      </c>
      <c r="F2" s="30" t="s">
        <v>68</v>
      </c>
      <c r="G2" s="31" t="s">
        <v>69</v>
      </c>
    </row>
    <row r="3" spans="1:9" ht="57.75" customHeight="1" thickTop="1" thickBot="1" x14ac:dyDescent="0.3">
      <c r="A3" s="191" t="s">
        <v>25</v>
      </c>
      <c r="B3" s="12">
        <v>1</v>
      </c>
      <c r="C3" s="15" t="s">
        <v>75</v>
      </c>
      <c r="D3" s="33" t="s">
        <v>71</v>
      </c>
      <c r="E3" s="34" t="s">
        <v>71</v>
      </c>
      <c r="F3" s="34" t="s">
        <v>71</v>
      </c>
      <c r="G3" s="35" t="s">
        <v>71</v>
      </c>
    </row>
    <row r="4" spans="1:9" ht="59.25" customHeight="1" x14ac:dyDescent="0.25">
      <c r="A4" s="192"/>
      <c r="B4" s="188">
        <v>2</v>
      </c>
      <c r="C4" s="16" t="s">
        <v>26</v>
      </c>
      <c r="D4" s="36" t="s">
        <v>71</v>
      </c>
      <c r="E4" s="37" t="s">
        <v>71</v>
      </c>
      <c r="F4" s="37" t="s">
        <v>71</v>
      </c>
      <c r="G4" s="38" t="s">
        <v>71</v>
      </c>
    </row>
    <row r="5" spans="1:9" ht="89.25" customHeight="1" x14ac:dyDescent="0.25">
      <c r="A5" s="192"/>
      <c r="B5" s="189"/>
      <c r="C5" s="17" t="s">
        <v>64</v>
      </c>
      <c r="D5" s="36" t="s">
        <v>71</v>
      </c>
      <c r="E5" s="37" t="s">
        <v>71</v>
      </c>
      <c r="F5" s="37" t="s">
        <v>71</v>
      </c>
      <c r="G5" s="38" t="s">
        <v>71</v>
      </c>
      <c r="I5" s="43" t="s">
        <v>70</v>
      </c>
    </row>
    <row r="6" spans="1:9" ht="49.5" customHeight="1" x14ac:dyDescent="0.25">
      <c r="A6" s="192"/>
      <c r="B6" s="189"/>
      <c r="C6" s="17" t="s">
        <v>27</v>
      </c>
      <c r="D6" s="36" t="s">
        <v>71</v>
      </c>
      <c r="E6" s="37" t="s">
        <v>71</v>
      </c>
      <c r="F6" s="37" t="s">
        <v>71</v>
      </c>
      <c r="G6" s="38" t="s">
        <v>71</v>
      </c>
      <c r="I6" s="43" t="s">
        <v>71</v>
      </c>
    </row>
    <row r="7" spans="1:9" ht="54" customHeight="1" x14ac:dyDescent="0.25">
      <c r="A7" s="192"/>
      <c r="B7" s="189"/>
      <c r="C7" s="17" t="s">
        <v>28</v>
      </c>
      <c r="D7" s="36" t="s">
        <v>71</v>
      </c>
      <c r="E7" s="37" t="s">
        <v>71</v>
      </c>
      <c r="F7" s="37" t="s">
        <v>71</v>
      </c>
      <c r="G7" s="38" t="s">
        <v>71</v>
      </c>
      <c r="I7" s="43" t="s">
        <v>72</v>
      </c>
    </row>
    <row r="8" spans="1:9" ht="62.25" customHeight="1" thickBot="1" x14ac:dyDescent="0.3">
      <c r="A8" s="192"/>
      <c r="B8" s="190"/>
      <c r="C8" s="18" t="s">
        <v>29</v>
      </c>
      <c r="D8" s="36" t="s">
        <v>71</v>
      </c>
      <c r="E8" s="37" t="s">
        <v>71</v>
      </c>
      <c r="F8" s="37" t="s">
        <v>71</v>
      </c>
      <c r="G8" s="38" t="s">
        <v>71</v>
      </c>
    </row>
    <row r="9" spans="1:9" ht="60.75" thickBot="1" x14ac:dyDescent="0.3">
      <c r="A9" s="193"/>
      <c r="B9" s="19">
        <v>3</v>
      </c>
      <c r="C9" s="20" t="s">
        <v>74</v>
      </c>
      <c r="D9" s="36" t="s">
        <v>71</v>
      </c>
      <c r="E9" s="37" t="s">
        <v>71</v>
      </c>
      <c r="F9" s="37" t="s">
        <v>71</v>
      </c>
      <c r="G9" s="38" t="s">
        <v>71</v>
      </c>
    </row>
  </sheetData>
  <mergeCells count="6">
    <mergeCell ref="D1:G1"/>
    <mergeCell ref="B4:B8"/>
    <mergeCell ref="A3:A9"/>
    <mergeCell ref="A1:A2"/>
    <mergeCell ref="B1:B2"/>
    <mergeCell ref="C1:C2"/>
  </mergeCells>
  <conditionalFormatting sqref="D3:G9">
    <cfRule type="containsText" dxfId="5" priority="1" operator="containsText" text="NO APLICA">
      <formula>NOT(ISERROR(SEARCH("NO APLICA",D3)))</formula>
    </cfRule>
    <cfRule type="containsText" dxfId="4" priority="2" operator="containsText" text="OK">
      <formula>NOT(ISERROR(SEARCH("OK",D3)))</formula>
    </cfRule>
    <cfRule type="containsText" dxfId="3" priority="3" operator="containsText" text="PENDIENTE">
      <formula>NOT(ISERROR(SEARCH("PENDIENTE",D3)))</formula>
    </cfRule>
  </conditionalFormatting>
  <dataValidations count="1">
    <dataValidation type="list" allowBlank="1" showInputMessage="1" showErrorMessage="1" sqref="D3:G9">
      <formula1>$I$5:$I$7</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34"/>
  <sheetViews>
    <sheetView workbookViewId="0">
      <selection activeCell="C42" sqref="C42"/>
    </sheetView>
  </sheetViews>
  <sheetFormatPr baseColWidth="10" defaultRowHeight="15" x14ac:dyDescent="0.25"/>
  <cols>
    <col min="1" max="1" width="14.28515625" customWidth="1"/>
    <col min="2" max="2" width="7.28515625" customWidth="1"/>
    <col min="3" max="3" width="119.85546875" customWidth="1"/>
    <col min="9" max="9" width="11.42578125" style="43"/>
  </cols>
  <sheetData>
    <row r="1" spans="1:9" ht="15.75" thickTop="1" x14ac:dyDescent="0.25">
      <c r="A1" s="184" t="s">
        <v>63</v>
      </c>
      <c r="B1" s="186" t="s">
        <v>2</v>
      </c>
      <c r="C1" s="186" t="s">
        <v>3</v>
      </c>
      <c r="D1" s="181" t="s">
        <v>65</v>
      </c>
      <c r="E1" s="182"/>
      <c r="F1" s="182"/>
      <c r="G1" s="183"/>
    </row>
    <row r="2" spans="1:9" ht="15.75" thickBot="1" x14ac:dyDescent="0.3">
      <c r="A2" s="185"/>
      <c r="B2" s="187"/>
      <c r="C2" s="187"/>
      <c r="D2" s="32" t="s">
        <v>66</v>
      </c>
      <c r="E2" s="30" t="s">
        <v>67</v>
      </c>
      <c r="F2" s="30" t="s">
        <v>68</v>
      </c>
      <c r="G2" s="31" t="s">
        <v>69</v>
      </c>
    </row>
    <row r="3" spans="1:9" ht="46.5" thickTop="1" thickBot="1" x14ac:dyDescent="0.3">
      <c r="A3" s="200" t="s">
        <v>30</v>
      </c>
      <c r="B3" s="13">
        <v>1</v>
      </c>
      <c r="C3" s="21" t="s">
        <v>31</v>
      </c>
      <c r="D3" s="33" t="s">
        <v>71</v>
      </c>
      <c r="E3" s="34" t="s">
        <v>71</v>
      </c>
      <c r="F3" s="34" t="s">
        <v>71</v>
      </c>
      <c r="G3" s="35" t="s">
        <v>71</v>
      </c>
    </row>
    <row r="4" spans="1:9" ht="33" customHeight="1" x14ac:dyDescent="0.25">
      <c r="A4" s="201"/>
      <c r="B4" s="194">
        <v>2</v>
      </c>
      <c r="C4" s="22" t="s">
        <v>32</v>
      </c>
      <c r="D4" s="36" t="s">
        <v>71</v>
      </c>
      <c r="E4" s="37" t="s">
        <v>71</v>
      </c>
      <c r="F4" s="37" t="s">
        <v>71</v>
      </c>
      <c r="G4" s="38" t="s">
        <v>71</v>
      </c>
    </row>
    <row r="5" spans="1:9" ht="30" x14ac:dyDescent="0.25">
      <c r="A5" s="201"/>
      <c r="B5" s="195"/>
      <c r="C5" s="23" t="s">
        <v>33</v>
      </c>
      <c r="D5" s="36" t="s">
        <v>71</v>
      </c>
      <c r="E5" s="37" t="s">
        <v>71</v>
      </c>
      <c r="F5" s="37" t="s">
        <v>71</v>
      </c>
      <c r="G5" s="38" t="s">
        <v>71</v>
      </c>
      <c r="I5" s="43" t="s">
        <v>70</v>
      </c>
    </row>
    <row r="6" spans="1:9" ht="15.75" thickBot="1" x14ac:dyDescent="0.3">
      <c r="A6" s="201"/>
      <c r="B6" s="196"/>
      <c r="C6" s="24" t="s">
        <v>34</v>
      </c>
      <c r="D6" s="36" t="s">
        <v>71</v>
      </c>
      <c r="E6" s="37" t="s">
        <v>71</v>
      </c>
      <c r="F6" s="37" t="s">
        <v>71</v>
      </c>
      <c r="G6" s="38" t="s">
        <v>71</v>
      </c>
      <c r="I6" s="43" t="s">
        <v>71</v>
      </c>
    </row>
    <row r="7" spans="1:9" ht="15.75" thickBot="1" x14ac:dyDescent="0.3">
      <c r="A7" s="201"/>
      <c r="B7" s="13">
        <v>3</v>
      </c>
      <c r="C7" s="25" t="s">
        <v>35</v>
      </c>
      <c r="D7" s="36" t="s">
        <v>71</v>
      </c>
      <c r="E7" s="37" t="s">
        <v>71</v>
      </c>
      <c r="F7" s="37" t="s">
        <v>71</v>
      </c>
      <c r="G7" s="38" t="s">
        <v>71</v>
      </c>
      <c r="I7" s="43" t="s">
        <v>72</v>
      </c>
    </row>
    <row r="8" spans="1:9" ht="15.75" thickBot="1" x14ac:dyDescent="0.3">
      <c r="A8" s="201"/>
      <c r="B8" s="13">
        <v>4</v>
      </c>
      <c r="C8" s="25" t="s">
        <v>36</v>
      </c>
      <c r="D8" s="36" t="s">
        <v>71</v>
      </c>
      <c r="E8" s="37" t="s">
        <v>71</v>
      </c>
      <c r="F8" s="37" t="s">
        <v>71</v>
      </c>
      <c r="G8" s="38" t="s">
        <v>71</v>
      </c>
    </row>
    <row r="9" spans="1:9" ht="18" customHeight="1" x14ac:dyDescent="0.25">
      <c r="A9" s="201"/>
      <c r="B9" s="194">
        <v>5</v>
      </c>
      <c r="C9" s="22" t="s">
        <v>37</v>
      </c>
      <c r="D9" s="36" t="s">
        <v>71</v>
      </c>
      <c r="E9" s="37" t="s">
        <v>71</v>
      </c>
      <c r="F9" s="37" t="s">
        <v>71</v>
      </c>
      <c r="G9" s="38" t="s">
        <v>71</v>
      </c>
    </row>
    <row r="10" spans="1:9" ht="45" x14ac:dyDescent="0.25">
      <c r="A10" s="201"/>
      <c r="B10" s="195"/>
      <c r="C10" s="23" t="s">
        <v>39</v>
      </c>
      <c r="D10" s="36" t="s">
        <v>71</v>
      </c>
      <c r="E10" s="37" t="s">
        <v>71</v>
      </c>
      <c r="F10" s="37" t="s">
        <v>71</v>
      </c>
      <c r="G10" s="38" t="s">
        <v>71</v>
      </c>
    </row>
    <row r="11" spans="1:9" ht="103.5" customHeight="1" x14ac:dyDescent="0.25">
      <c r="A11" s="201"/>
      <c r="B11" s="195"/>
      <c r="C11" s="23" t="s">
        <v>40</v>
      </c>
      <c r="D11" s="36" t="s">
        <v>71</v>
      </c>
      <c r="E11" s="37" t="s">
        <v>71</v>
      </c>
      <c r="F11" s="37" t="s">
        <v>71</v>
      </c>
      <c r="G11" s="38" t="s">
        <v>71</v>
      </c>
    </row>
    <row r="12" spans="1:9" ht="76.5" customHeight="1" x14ac:dyDescent="0.25">
      <c r="A12" s="201"/>
      <c r="B12" s="195"/>
      <c r="C12" s="23" t="s">
        <v>41</v>
      </c>
      <c r="D12" s="36" t="s">
        <v>71</v>
      </c>
      <c r="E12" s="37" t="s">
        <v>71</v>
      </c>
      <c r="F12" s="37" t="s">
        <v>71</v>
      </c>
      <c r="G12" s="38" t="s">
        <v>71</v>
      </c>
    </row>
    <row r="13" spans="1:9" ht="30" x14ac:dyDescent="0.25">
      <c r="A13" s="201"/>
      <c r="B13" s="195"/>
      <c r="C13" s="23" t="s">
        <v>42</v>
      </c>
      <c r="D13" s="36" t="s">
        <v>71</v>
      </c>
      <c r="E13" s="37" t="s">
        <v>71</v>
      </c>
      <c r="F13" s="37" t="s">
        <v>71</v>
      </c>
      <c r="G13" s="38" t="s">
        <v>71</v>
      </c>
    </row>
    <row r="14" spans="1:9" ht="48.75" customHeight="1" x14ac:dyDescent="0.25">
      <c r="A14" s="201"/>
      <c r="B14" s="195"/>
      <c r="C14" s="23" t="s">
        <v>43</v>
      </c>
      <c r="D14" s="36" t="s">
        <v>71</v>
      </c>
      <c r="E14" s="37" t="s">
        <v>71</v>
      </c>
      <c r="F14" s="37" t="s">
        <v>71</v>
      </c>
      <c r="G14" s="38" t="s">
        <v>71</v>
      </c>
    </row>
    <row r="15" spans="1:9" x14ac:dyDescent="0.25">
      <c r="A15" s="201"/>
      <c r="B15" s="195"/>
      <c r="C15" s="26" t="s">
        <v>49</v>
      </c>
      <c r="D15" s="36" t="s">
        <v>71</v>
      </c>
      <c r="E15" s="37" t="s">
        <v>71</v>
      </c>
      <c r="F15" s="37" t="s">
        <v>71</v>
      </c>
      <c r="G15" s="38" t="s">
        <v>71</v>
      </c>
    </row>
    <row r="16" spans="1:9" x14ac:dyDescent="0.25">
      <c r="A16" s="201"/>
      <c r="B16" s="195"/>
      <c r="C16" s="26" t="s">
        <v>44</v>
      </c>
      <c r="D16" s="36" t="s">
        <v>71</v>
      </c>
      <c r="E16" s="37" t="s">
        <v>71</v>
      </c>
      <c r="F16" s="37" t="s">
        <v>71</v>
      </c>
      <c r="G16" s="38" t="s">
        <v>71</v>
      </c>
    </row>
    <row r="17" spans="1:7" ht="35.25" customHeight="1" x14ac:dyDescent="0.25">
      <c r="A17" s="201"/>
      <c r="B17" s="195"/>
      <c r="C17" s="26" t="s">
        <v>45</v>
      </c>
      <c r="D17" s="36" t="s">
        <v>71</v>
      </c>
      <c r="E17" s="37" t="s">
        <v>71</v>
      </c>
      <c r="F17" s="37" t="s">
        <v>71</v>
      </c>
      <c r="G17" s="38" t="s">
        <v>71</v>
      </c>
    </row>
    <row r="18" spans="1:7" ht="34.5" customHeight="1" x14ac:dyDescent="0.25">
      <c r="A18" s="201"/>
      <c r="B18" s="195"/>
      <c r="C18" s="26" t="s">
        <v>46</v>
      </c>
      <c r="D18" s="36" t="s">
        <v>71</v>
      </c>
      <c r="E18" s="37" t="s">
        <v>71</v>
      </c>
      <c r="F18" s="37" t="s">
        <v>71</v>
      </c>
      <c r="G18" s="38" t="s">
        <v>71</v>
      </c>
    </row>
    <row r="19" spans="1:7" ht="82.5" customHeight="1" x14ac:dyDescent="0.25">
      <c r="A19" s="201"/>
      <c r="B19" s="195"/>
      <c r="C19" s="26" t="s">
        <v>47</v>
      </c>
      <c r="D19" s="36" t="s">
        <v>71</v>
      </c>
      <c r="E19" s="37" t="s">
        <v>71</v>
      </c>
      <c r="F19" s="37" t="s">
        <v>71</v>
      </c>
      <c r="G19" s="38" t="s">
        <v>71</v>
      </c>
    </row>
    <row r="20" spans="1:7" ht="30.75" thickBot="1" x14ac:dyDescent="0.3">
      <c r="A20" s="201"/>
      <c r="B20" s="196"/>
      <c r="C20" s="27" t="s">
        <v>48</v>
      </c>
      <c r="D20" s="36" t="s">
        <v>71</v>
      </c>
      <c r="E20" s="37" t="s">
        <v>71</v>
      </c>
      <c r="F20" s="37" t="s">
        <v>71</v>
      </c>
      <c r="G20" s="38" t="s">
        <v>71</v>
      </c>
    </row>
    <row r="21" spans="1:7" ht="69" customHeight="1" thickBot="1" x14ac:dyDescent="0.3">
      <c r="A21" s="201"/>
      <c r="B21" s="13">
        <v>6</v>
      </c>
      <c r="C21" s="28" t="s">
        <v>38</v>
      </c>
      <c r="D21" s="36" t="s">
        <v>71</v>
      </c>
      <c r="E21" s="37" t="s">
        <v>71</v>
      </c>
      <c r="F21" s="37" t="s">
        <v>71</v>
      </c>
      <c r="G21" s="38" t="s">
        <v>71</v>
      </c>
    </row>
    <row r="22" spans="1:7" ht="85.5" customHeight="1" thickBot="1" x14ac:dyDescent="0.3">
      <c r="A22" s="201"/>
      <c r="B22" s="13">
        <v>7</v>
      </c>
      <c r="C22" s="25" t="s">
        <v>53</v>
      </c>
      <c r="D22" s="36" t="s">
        <v>71</v>
      </c>
      <c r="E22" s="37" t="s">
        <v>71</v>
      </c>
      <c r="F22" s="37" t="s">
        <v>71</v>
      </c>
      <c r="G22" s="38" t="s">
        <v>71</v>
      </c>
    </row>
    <row r="23" spans="1:7" ht="48" customHeight="1" thickBot="1" x14ac:dyDescent="0.3">
      <c r="A23" s="201"/>
      <c r="B23" s="13">
        <v>8</v>
      </c>
      <c r="C23" s="25" t="s">
        <v>50</v>
      </c>
      <c r="D23" s="36" t="s">
        <v>71</v>
      </c>
      <c r="E23" s="37" t="s">
        <v>71</v>
      </c>
      <c r="F23" s="37" t="s">
        <v>71</v>
      </c>
      <c r="G23" s="38" t="s">
        <v>71</v>
      </c>
    </row>
    <row r="24" spans="1:7" ht="45.75" thickBot="1" x14ac:dyDescent="0.3">
      <c r="A24" s="201"/>
      <c r="B24" s="13">
        <v>9</v>
      </c>
      <c r="C24" s="25" t="s">
        <v>51</v>
      </c>
      <c r="D24" s="36" t="s">
        <v>71</v>
      </c>
      <c r="E24" s="37" t="s">
        <v>71</v>
      </c>
      <c r="F24" s="37" t="s">
        <v>71</v>
      </c>
      <c r="G24" s="38" t="s">
        <v>71</v>
      </c>
    </row>
    <row r="25" spans="1:7" ht="120" customHeight="1" thickBot="1" x14ac:dyDescent="0.3">
      <c r="A25" s="201"/>
      <c r="B25" s="13">
        <v>10</v>
      </c>
      <c r="C25" s="25" t="s">
        <v>52</v>
      </c>
      <c r="D25" s="36" t="s">
        <v>71</v>
      </c>
      <c r="E25" s="37" t="s">
        <v>71</v>
      </c>
      <c r="F25" s="37" t="s">
        <v>71</v>
      </c>
      <c r="G25" s="38" t="s">
        <v>71</v>
      </c>
    </row>
    <row r="26" spans="1:7" ht="72.75" customHeight="1" thickBot="1" x14ac:dyDescent="0.3">
      <c r="A26" s="201"/>
      <c r="B26" s="13">
        <v>11</v>
      </c>
      <c r="C26" s="25" t="s">
        <v>54</v>
      </c>
      <c r="D26" s="36" t="s">
        <v>71</v>
      </c>
      <c r="E26" s="37" t="s">
        <v>71</v>
      </c>
      <c r="F26" s="37" t="s">
        <v>71</v>
      </c>
      <c r="G26" s="38" t="s">
        <v>71</v>
      </c>
    </row>
    <row r="27" spans="1:7" ht="45.75" thickBot="1" x14ac:dyDescent="0.3">
      <c r="A27" s="201"/>
      <c r="B27" s="13">
        <v>12</v>
      </c>
      <c r="C27" s="25" t="s">
        <v>55</v>
      </c>
      <c r="D27" s="36" t="s">
        <v>71</v>
      </c>
      <c r="E27" s="37" t="s">
        <v>71</v>
      </c>
      <c r="F27" s="37" t="s">
        <v>71</v>
      </c>
      <c r="G27" s="38" t="s">
        <v>71</v>
      </c>
    </row>
    <row r="28" spans="1:7" ht="60.75" thickBot="1" x14ac:dyDescent="0.3">
      <c r="A28" s="201"/>
      <c r="B28" s="13">
        <v>13</v>
      </c>
      <c r="C28" s="25" t="s">
        <v>56</v>
      </c>
      <c r="D28" s="36" t="s">
        <v>71</v>
      </c>
      <c r="E28" s="37" t="s">
        <v>71</v>
      </c>
      <c r="F28" s="37" t="s">
        <v>71</v>
      </c>
      <c r="G28" s="38" t="s">
        <v>71</v>
      </c>
    </row>
    <row r="29" spans="1:7" ht="409.6" thickBot="1" x14ac:dyDescent="0.3">
      <c r="A29" s="201"/>
      <c r="B29" s="14">
        <v>14</v>
      </c>
      <c r="C29" s="21" t="s">
        <v>57</v>
      </c>
      <c r="D29" s="36" t="s">
        <v>71</v>
      </c>
      <c r="E29" s="37" t="s">
        <v>71</v>
      </c>
      <c r="F29" s="37" t="s">
        <v>71</v>
      </c>
      <c r="G29" s="38" t="s">
        <v>71</v>
      </c>
    </row>
    <row r="30" spans="1:7" ht="45.75" thickBot="1" x14ac:dyDescent="0.3">
      <c r="A30" s="201"/>
      <c r="B30" s="13">
        <v>15</v>
      </c>
      <c r="C30" s="25" t="s">
        <v>58</v>
      </c>
      <c r="D30" s="36" t="s">
        <v>71</v>
      </c>
      <c r="E30" s="37" t="s">
        <v>71</v>
      </c>
      <c r="F30" s="37" t="s">
        <v>71</v>
      </c>
      <c r="G30" s="38" t="s">
        <v>71</v>
      </c>
    </row>
    <row r="31" spans="1:7" x14ac:dyDescent="0.25">
      <c r="A31" s="201"/>
      <c r="B31" s="197">
        <v>16</v>
      </c>
      <c r="C31" s="29" t="s">
        <v>59</v>
      </c>
      <c r="D31" s="36" t="s">
        <v>71</v>
      </c>
      <c r="E31" s="37" t="s">
        <v>71</v>
      </c>
      <c r="F31" s="37" t="s">
        <v>71</v>
      </c>
      <c r="G31" s="38" t="s">
        <v>71</v>
      </c>
    </row>
    <row r="32" spans="1:7" x14ac:dyDescent="0.25">
      <c r="A32" s="201"/>
      <c r="B32" s="198"/>
      <c r="C32" s="23" t="s">
        <v>60</v>
      </c>
      <c r="D32" s="36" t="s">
        <v>71</v>
      </c>
      <c r="E32" s="37" t="s">
        <v>71</v>
      </c>
      <c r="F32" s="37" t="s">
        <v>71</v>
      </c>
      <c r="G32" s="38" t="s">
        <v>71</v>
      </c>
    </row>
    <row r="33" spans="1:7" x14ac:dyDescent="0.25">
      <c r="A33" s="201"/>
      <c r="B33" s="198"/>
      <c r="C33" s="23" t="s">
        <v>61</v>
      </c>
      <c r="D33" s="36" t="s">
        <v>71</v>
      </c>
      <c r="E33" s="37" t="s">
        <v>71</v>
      </c>
      <c r="F33" s="37" t="s">
        <v>71</v>
      </c>
      <c r="G33" s="38" t="s">
        <v>71</v>
      </c>
    </row>
    <row r="34" spans="1:7" ht="15.75" thickBot="1" x14ac:dyDescent="0.3">
      <c r="A34" s="202"/>
      <c r="B34" s="199"/>
      <c r="C34" s="24" t="s">
        <v>62</v>
      </c>
      <c r="D34" s="39" t="s">
        <v>71</v>
      </c>
      <c r="E34" s="40" t="s">
        <v>71</v>
      </c>
      <c r="F34" s="40" t="s">
        <v>71</v>
      </c>
      <c r="G34" s="41" t="s">
        <v>71</v>
      </c>
    </row>
  </sheetData>
  <mergeCells count="8">
    <mergeCell ref="B9:B20"/>
    <mergeCell ref="B31:B34"/>
    <mergeCell ref="A3:A34"/>
    <mergeCell ref="B4:B6"/>
    <mergeCell ref="D1:G1"/>
    <mergeCell ref="C1:C2"/>
    <mergeCell ref="B1:B2"/>
    <mergeCell ref="A1:A2"/>
  </mergeCells>
  <conditionalFormatting sqref="D3:G34">
    <cfRule type="containsText" dxfId="2" priority="1" operator="containsText" text="NO APLICA">
      <formula>NOT(ISERROR(SEARCH("NO APLICA",D3)))</formula>
    </cfRule>
    <cfRule type="containsText" dxfId="1" priority="2" operator="containsText" text="OK">
      <formula>NOT(ISERROR(SEARCH("OK",D3)))</formula>
    </cfRule>
    <cfRule type="containsText" dxfId="0" priority="3" operator="containsText" text="PENDIENTE">
      <formula>NOT(ISERROR(SEARCH("PENDIENTE",D3)))</formula>
    </cfRule>
  </conditionalFormatting>
  <dataValidations count="1">
    <dataValidation type="list" allowBlank="1" showInputMessage="1" showErrorMessage="1" sqref="D3:G34">
      <formula1>$I$5:$I$7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FICHA-RH</vt:lpstr>
      <vt:lpstr>JURIDICO</vt:lpstr>
      <vt:lpstr>FINANCIERO</vt:lpstr>
      <vt:lpstr>TECNICO</vt:lpstr>
      <vt:lpstr>'FICHA-RH'!_ftn1</vt:lpstr>
      <vt:lpstr>'FICHA-RH'!_ftnref1</vt:lpstr>
      <vt:lpstr>'FICHA-RH'!_GoBack</vt:lpstr>
      <vt:lpstr>'FICHA-RH'!Área_de_impresión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UNIDAD VICTIMAS</cp:lastModifiedBy>
  <dcterms:created xsi:type="dcterms:W3CDTF">2016-01-28T17:26:01Z</dcterms:created>
  <dcterms:modified xsi:type="dcterms:W3CDTF">2016-10-18T20:20:06Z</dcterms:modified>
</cp:coreProperties>
</file>