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yiseth_moreno_unidadvictimas_gov_co/Documents/COMPARTIDA PRESUPUESTO/ARCHIVO PRESUPUESTO 2023/INFORMES/"/>
    </mc:Choice>
  </mc:AlternateContent>
  <xr:revisionPtr revIDLastSave="5" documentId="8_{2D623696-3308-433D-947C-1510A57EBAB8}" xr6:coauthVersionLast="47" xr6:coauthVersionMax="47" xr10:uidLastSave="{C0F048D0-BA8E-4662-A459-CADD2EFDED17}"/>
  <bookViews>
    <workbookView xWindow="-120" yWindow="-120" windowWidth="24240" windowHeight="13140" xr2:uid="{00000000-000D-0000-FFFF-FFFF00000000}"/>
  </bookViews>
  <sheets>
    <sheet name="PRESUPUESTO 2023" sheetId="1" r:id="rId1"/>
    <sheet name="AGREGADA" sheetId="2" state="hidden" r:id="rId2"/>
  </sheets>
  <definedNames>
    <definedName name="_xlnm._FilterDatabase" localSheetId="0" hidden="1">'PRESUPUESTO 2023'!$A$3:$P$126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6" i="1"/>
  <c r="I37" i="1"/>
  <c r="I38" i="1"/>
  <c r="I39" i="1"/>
  <c r="I40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2" i="1"/>
  <c r="I63" i="1"/>
  <c r="I64" i="1"/>
  <c r="I65" i="1"/>
  <c r="I66" i="1"/>
  <c r="I67" i="1"/>
  <c r="I68" i="1"/>
  <c r="I69" i="1"/>
  <c r="I70" i="1"/>
  <c r="I73" i="1"/>
  <c r="I76" i="1"/>
  <c r="I77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8" i="1"/>
  <c r="I109" i="1"/>
  <c r="I110" i="1"/>
  <c r="I111" i="1"/>
  <c r="I112" i="1"/>
  <c r="I113" i="1"/>
  <c r="I114" i="1"/>
  <c r="I115" i="1"/>
  <c r="I116" i="1"/>
  <c r="I117" i="1"/>
  <c r="I119" i="1"/>
  <c r="I120" i="1"/>
  <c r="I121" i="1"/>
  <c r="I122" i="1"/>
  <c r="I123" i="1"/>
  <c r="I124" i="1"/>
  <c r="I7" i="1"/>
  <c r="I8" i="1"/>
  <c r="F64" i="1"/>
  <c r="F68" i="1"/>
  <c r="F61" i="1"/>
  <c r="I61" i="1" s="1"/>
  <c r="F72" i="1"/>
  <c r="I72" i="1" s="1"/>
  <c r="F121" i="1"/>
  <c r="F118" i="1"/>
  <c r="I118" i="1" s="1"/>
  <c r="F107" i="1"/>
  <c r="I107" i="1" s="1"/>
  <c r="F97" i="1"/>
  <c r="F91" i="1"/>
  <c r="F88" i="1"/>
  <c r="F78" i="1"/>
  <c r="I78" i="1" s="1"/>
  <c r="F75" i="1"/>
  <c r="I75" i="1" s="1"/>
  <c r="F42" i="1"/>
  <c r="I42" i="1" s="1"/>
  <c r="F35" i="1"/>
  <c r="F34" i="1" s="1"/>
  <c r="F33" i="1" s="1"/>
  <c r="F25" i="1"/>
  <c r="F17" i="1"/>
  <c r="F8" i="1"/>
  <c r="F7" i="1" s="1"/>
  <c r="F60" i="1" l="1"/>
  <c r="I60" i="1" s="1"/>
  <c r="F71" i="1"/>
  <c r="I35" i="1"/>
  <c r="I34" i="1"/>
  <c r="F74" i="1"/>
  <c r="I74" i="1" s="1"/>
  <c r="F6" i="1"/>
  <c r="F5" i="1" l="1"/>
  <c r="I5" i="1" s="1"/>
  <c r="I6" i="1"/>
  <c r="I71" i="1"/>
  <c r="F4" i="1" l="1"/>
  <c r="F125" i="1" l="1"/>
  <c r="I4" i="1"/>
  <c r="I125" i="1" l="1"/>
</calcChain>
</file>

<file path=xl/sharedStrings.xml><?xml version="1.0" encoding="utf-8"?>
<sst xmlns="http://schemas.openxmlformats.org/spreadsheetml/2006/main" count="760" uniqueCount="262">
  <si>
    <t/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</si>
  <si>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</si>
  <si>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</si>
  <si>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</si>
  <si>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</si>
  <si>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</si>
  <si>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</si>
  <si>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</si>
  <si>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</si>
  <si>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</si>
  <si>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</si>
  <si>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</si>
  <si>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</si>
  <si>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</si>
  <si>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</si>
  <si>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</si>
  <si>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</si>
  <si>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A-01-01-01-001-001</t>
  </si>
  <si>
    <t>Nación</t>
  </si>
  <si>
    <t>10</t>
  </si>
  <si>
    <t>CSF</t>
  </si>
  <si>
    <t>SUELDO BÁSICO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</si>
  <si>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</si>
  <si>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</si>
  <si>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</si>
  <si>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</si>
  <si>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</si>
  <si>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</si>
  <si>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</si>
  <si>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</si>
  <si>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</si>
  <si>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</si>
  <si>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A-01-01-01-001-009</t>
  </si>
  <si>
    <t>PRIMA DE NAVIDAD</t>
  </si>
  <si>
    <t>A-01-01-01-001-010</t>
  </si>
  <si>
    <t>PRIMA DE VACACIONES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</si>
  <si>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</si>
  <si>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</si>
  <si>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</si>
  <si>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</si>
  <si>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</si>
  <si>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</si>
  <si>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</si>
  <si>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</si>
  <si>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</si>
  <si>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</si>
  <si>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</si>
  <si>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</si>
  <si>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</si>
  <si>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</si>
  <si>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</si>
  <si>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</si>
  <si>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</si>
  <si>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</si>
  <si>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</si>
  <si>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</si>
  <si>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</si>
  <si>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</si>
  <si>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A-01-01-03-013</t>
  </si>
  <si>
    <t>ESTÍMULOS A LOS EMPLEADOS DEL ESTADO</t>
  </si>
  <si>
    <t>A-01-01-03-016</t>
  </si>
  <si>
    <t>PRIMA DE COORDINACIÓN</t>
  </si>
  <si>
    <t>A-01-01-03-030</t>
  </si>
  <si>
    <t>BONIFICACIÓN DE DIRECCIÓN</t>
  </si>
  <si>
    <t>A-02-02-01-002-003</t>
  </si>
  <si>
    <t>PRODUCTOS DE MOLINERÍA, ALMIDONES Y PRODUCTOS DERIVADOS DEL ALMIDÓN; OTROS PRODUCTOS ALIMENTICIOS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</si>
  <si>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</si>
  <si>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</si>
  <si>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</si>
  <si>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</si>
  <si>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A-02-02-01-003-008</t>
  </si>
  <si>
    <t>OTROS BIENES TRANSPORTABLES N.C.P.</t>
  </si>
  <si>
    <t>A-02-02-01-004-005</t>
  </si>
  <si>
    <t>MAQUINARIA DE OFICINA, CONTABILIDAD E INFORMÁTICA</t>
  </si>
  <si>
    <t>A-02-02-01-004-007</t>
  </si>
  <si>
    <t>EQUIPO Y APARATOS DE RADIO, TELEVISIÓN Y COMUNICACIONES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</si>
  <si>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</si>
  <si>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</si>
  <si>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</si>
  <si>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</si>
  <si>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</si>
  <si>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</si>
  <si>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</si>
  <si>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</si>
  <si>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</si>
  <si>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</si>
  <si>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</si>
  <si>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</si>
  <si>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</si>
  <si>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</si>
  <si>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</si>
  <si>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</si>
  <si>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</si>
  <si>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</si>
  <si>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</si>
  <si>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</si>
  <si>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</si>
  <si>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</si>
  <si>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</si>
  <si>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</si>
  <si>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</si>
  <si>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</si>
  <si>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</si>
  <si>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</si>
  <si>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</si>
  <si>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</si>
  <si>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</si>
  <si>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</si>
  <si>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A-02-02-02-010</t>
  </si>
  <si>
    <t>VIÁTICOS DE LOS FUNCIONARIOS EN COMISIÓN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</si>
  <si>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</si>
  <si>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</si>
  <si>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</si>
  <si>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</si>
  <si>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</si>
  <si>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</si>
  <si>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</si>
  <si>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</si>
  <si>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C-4101-1500-23-0-4101014-02</t>
  </si>
  <si>
    <t>ADQUISICIÓN DE BIENES Y SERVICIOS - SERVICIO DE CARACTERIZACIÓN DE LA POBLACIÓN VÍCTIMA PARA SU POSTERIOR ATENCIÓN, ASISTENCIA Y REPARACIÓN INTEGRAL - MEJORAMIENTO DE LA INFORMACION DEL REGISTRO UNICO DE VICTIMAS   NACIONAL</t>
  </si>
  <si>
    <t>C-4101-1500-23-0-4101044-02</t>
  </si>
  <si>
    <t>ADQUISICIÓN DE BIENES Y SERVICIOS - SERVICIO DE INFORMACIÓN PARA EL REGISTRO, ATENCIÓN, ASISTENCIA Y REPARACIÓN INTEGRAL A VÍCTIMAS - MEJORAMIENTO DE LA INFORMACION DEL REGISTRO UNICO DE VICTIMAS   NACIONAL</t>
  </si>
  <si>
    <t>C-4101-1500-24-0-4101079-02</t>
  </si>
  <si>
    <t>ADQUISICIÓN DE BIENES Y SERVICIOS - SERVICIO DE ASISTENCIA TÉCNICA A COMUNIDADES EN TEMAS DE FORTALECIMIENTO DEL TEJIDO SOCIAL Y CONSTRUCCIÓN DE ESCENARIOS COMUNITARIOS PROTECTORES DE DERECHOS - IMPLEMENTACION DE LOS PROCESOS DE RETORNOS, REUBICACI</t>
  </si>
  <si>
    <t>C-4101-1500-24-0-4101093-02</t>
  </si>
  <si>
    <t>ADQUISICIÓN DE BIENES Y SERVICIOS - SERVICIO DE ASISTENCIA TÉCNICA PARA EL ACOMPAÑAMIENTO AL RETORNO, REUBICACIÓN O INTEGRACIÓN LOCAL DE VÍCTIMAS DEL DESPLAZAMIENTO FORZADO - IMPLEMENTACION DE LOS PROCESOS DE RETORNOS, REUBICACION E INTEGRACION LOC</t>
  </si>
  <si>
    <t>C-4101-1500-24-0-4101096-02</t>
  </si>
  <si>
    <t>ADQUISICIÓN DE BIENES Y SERVICIOS - SERVICIO DE APOYO A LOS ESQUEMAS ESPECIALES DE ACOMPAÑAMIENTO FAMILIAR - IMPLEMENTACION DE LOS PROCESOS DE RETORNOS, REUBICACION E INTEGRACION LOCAL DE LOS HOGARES Y COMUNIDADES VICTIMAS DEL DESPLAZAMIENTO FORZADO</t>
  </si>
  <si>
    <t>C-4101-1500-24-0-4101043-02</t>
  </si>
  <si>
    <t>ADQUISICIÓN DE BIENES Y SERVICIOS - SERVICIO DE TRANSPORTE Y TRASLADO DE ENSERES Y BIENES MUEBLES - IMPLEMENTACION DE LOS PROCESOS DE RETORNOS, REUBICACION E INTEGRACION LOCAL DE LOS HOGARES Y COMUNIDADES VICTIMAS DEL DESPLAZAMIENTO FORZADO EN COLO</t>
  </si>
  <si>
    <t>C-4101-1500-24-0-4101093-03</t>
  </si>
  <si>
    <t>TRANSFERENCIAS CORRIENTES - SERVICIO DE ASISTENCIA TÉCNICA PARA EL ACOMPAÑAMIENTO AL RETORNO, REUBICACIÓN O INTEGRACIÓN LOCAL DE VÍCTIMAS DEL DESPLAZAMIENTO FORZADO - IMPLEMENTACION DE LOS PROCESOS DE RETORNOS, REUBICACION E INTEGRACION LOCAL DE LOS</t>
  </si>
  <si>
    <t>C-4101-1500-24-0-4101079-03</t>
  </si>
  <si>
    <t>TRANSFERENCIAS CORRIENTES - SERVICIO DE ASISTENCIA TÉCNICA A COMUNIDADES EN TEMAS DE FORTALECIMIENTO DEL TEJIDO SOCIAL Y CONSTRUCCIÓN DE ESCENARIOS COMUNITARIOS PROTECTORES DE DERECHOS - IMPLEMENTACION DE LOS PROCESOS DE RETORNOS, REUBICACION E INTE</t>
  </si>
  <si>
    <t>C-4101-1500-24-0-4101095-03</t>
  </si>
  <si>
    <t>TRANSFERENCIAS CORRIENTES - SERVICIO DE APOYO A LOS ESQUEMAS ESPECIALES DE ACOMPAÑAMIENTO COMUNITARIO - IMPLEMENTACION DE LOS PROCESOS DE RETORNOS, REUBICACION E INTEGRACION LOCAL DE LOS HOGARES Y COMUNIDADES VICTIMAS DEL DESPLAZAMIENTO FORZADO EN</t>
  </si>
  <si>
    <t>C-4101-1500-24-0-4101096-03</t>
  </si>
  <si>
    <t>TRANSFERENCIAS CORRIENTES - SERVICIO DE APOYO A LOS ESQUEMAS ESPECIALES DE ACOMPAÑAMIENTO FAMILIAR - IMPLEMENTACION DE LOS PROCESOS DE RETORNOS, REUBICACION E INTEGRACION LOCAL DE LOS HOGARES Y COMUNIDADES VICTIMAS DEL DESPLAZAMIENTO FORZADO EN COL</t>
  </si>
  <si>
    <t>C-4101-1500-24-0-4101043-03</t>
  </si>
  <si>
    <t>TRANSFERENCIAS CORRIENTES - SERVICIO DE TRANSPORTE Y TRASLADO DE ENSERES Y BIENES MUEBLES - IMPLEMENTACION DE LOS PROCESOS DE RETORNOS, REUBICACION E INTEGRACION LOCAL DE LOS HOGARES Y COMUNIDADES VICTIMAS DEL DESPLAZAMIENTO FORZADO EN COLOMBIA.   NA</t>
  </si>
  <si>
    <t>C-4101-1500-25-0-4101020-02</t>
  </si>
  <si>
    <t>ADQUISICIÓN DE BIENES Y SERVICIOS - CENTROS REGIONALES DE ATENCIÓN A VÍCTIMAS MODIFICADOS - FORTALECIMIENTO DE LOS CANALES DE ATENCION Y ORIENTACION A LAS VICTIMAS DEL CONFLICTO ARMADO A NIVEL NACIONAL  NACIONAL</t>
  </si>
  <si>
    <t>C-4101-1500-25-0-4101023-02</t>
  </si>
  <si>
    <t>ADQUISICIÓN DE BIENES Y SERVICIOS - SERVICIO DE ORIENTACIÓN Y COMUNICACIÓN A LAS VÍCTIMAS - FORTALECIMIENTO DE LOS CANALES DE ATENCION Y ORIENTACION A LAS VICTIMAS DEL CONFLICTO ARMADO A NIVEL NACIONAL  NACIONAL</t>
  </si>
  <si>
    <t>C-4101-1500-26-0-4101016-02</t>
  </si>
  <si>
    <t>26</t>
  </si>
  <si>
    <t>ADQUISICIÓN DE BIENES Y SERVICIOS - DOCUMENTOS DE LINEAMIENTOS TÉCNICOS - FORTALECIMIENTO DE LA ARTICULACION DEL SISTEMA NACIONAL DE ATENCION Y REPARACION INTEGRAL DE LAS VICTIMAS- SNARIV DURANTE LA IMPLEMENTACION DE LA PPV  NACIONAL</t>
  </si>
  <si>
    <t>C-4101-1500-26-0-4101038-02</t>
  </si>
  <si>
    <t>ADQUISICIÓN DE BIENES Y SERVICIOS - SERVICIO DE ASISTENCIA TÉCNICA PARA LA PARTICIPACIÓN DE LAS VÍCTIMAS - FORTALECIMIENTO DE LA ARTICULACION DEL SISTEMA NACIONAL DE ATENCION Y REPARACION INTEGRAL DE LAS VICTIMAS- SNARIV DURANTE LA IMPLEMENTACION D</t>
  </si>
  <si>
    <t>C-4101-1500-26-0-4101035-02</t>
  </si>
  <si>
    <t>ADQUISICIÓN DE BIENES Y SERVICIOS - SERVICIO DE COORDINACIÓN Y FORTALECIMIENTO A LAS ENTIDADES DEL SISTEMA NACIONAL DE ATENCIÓN Y REPARACIÓN INTEGRAL A VÍCTIMAS - FORTALECIMIENTO DE LA ARTICULACION DEL SISTEMA NACIONAL DE ATENCION Y REPARACION INTE</t>
  </si>
  <si>
    <t>C-4101-1500-26-0-4101035-03</t>
  </si>
  <si>
    <t>TRANSFERENCIAS CORRIENTES - SERVICIO DE COORDINACIÓN Y FORTALECIMIENTO A LAS ENTIDADES DEL SISTEMA NACIONAL DE ATENCIÓN Y REPARACIÓN INTEGRAL A VÍCTIMAS - FORTALECIMIENTO DE LA ARTICULACION DEL SISTEMA NACIONAL DE ATENCION Y REPARACION INTEGRAL DE L</t>
  </si>
  <si>
    <t>C-4101-1500-26-0-4101038-03</t>
  </si>
  <si>
    <t>TRANSFERENCIAS CORRIENTES - SERVICIO DE ASISTENCIA TÉCNICA PARA LA PARTICIPACIÓN DE LAS VÍCTIMAS - FORTALECIMIENTO DE LA ARTICULACION DEL SISTEMA NACIONAL DE ATENCION Y REPARACION INTEGRAL DE LAS VICTIMAS- SNARIV DURANTE LA IMPLEMENTACION DE LA PPV</t>
  </si>
  <si>
    <t>C-4101-1500-27-0-4101079-02</t>
  </si>
  <si>
    <t>ADQUISICIÓN DE BIENES Y SERVICIOS - SERVICIO DE ASISTENCIA TÉCNICA A COMUNIDADES EN TEMAS DE FORTALECIMIENTO DEL TEJIDO SOCIAL Y CONSTRUCCIÓN DE ESCENARIOS COMUNITARIOS PROTECTORES DE DERECHOS - FORTALECIMIENTO DE LAS MEDIDAS DE PREVENCION Y ASISTE</t>
  </si>
  <si>
    <t>C-4101-1500-27-0-4101100-02</t>
  </si>
  <si>
    <t>ADQUISICIÓN DE BIENES Y SERVICIOS - SERVICIO DE ASISTENCIA HUMANITARIA A VÍCTIMAS DEL CONFLICTO ARMADO - FORTALECIMIENTO DE LAS MEDIDAS DE PREVENCION Y ASISTENCIA PARA LA POBLACION VICTIMA A NIVEL  NACIONAL</t>
  </si>
  <si>
    <t>C-4101-1500-27-0-4101099-02</t>
  </si>
  <si>
    <t>ADQUISICIÓN DE BIENES Y SERVICIOS - SERVICIO DE AYUDA HUMANITARIA EN PREVENCIÓN, INMEDIATEZ Y  EMERGENCIA EN ESPECIE - FORTALECIMIENTO DE LAS MEDIDAS DE PREVENCION Y ASISTENCIA PARA LA POBLACION VICTIMA A NIVEL  NACIONAL</t>
  </si>
  <si>
    <t>C-4101-1500-27-0-4101027-02</t>
  </si>
  <si>
    <t>ADQUISICIÓN DE BIENES Y SERVICIOS - SERVICIO DE ASISTENCIA FUNERARIA - FORTALECIMIENTO DE LAS MEDIDAS DE PREVENCION Y ASISTENCIA PARA LA POBLACION VICTIMA A NIVEL  NACIONAL</t>
  </si>
  <si>
    <t>C-4101-1500-27-0-4101090-02</t>
  </si>
  <si>
    <t>ADQUISICIÓN DE BIENES Y SERVICIOS - SERVICIOS DE APOYO PARA EL DESARROLLO DE OBRAS DE INFRAESTRUCTURA PARA LA PREVENCIÓN Y ATENCIÓN DE EMERGENCIAS HUMANITARIAS - FORTALECIMIENTO DE LAS MEDIDAS DE PREVENCION Y ASISTENCIA PARA LA POBLACION VICTIMA A NI</t>
  </si>
  <si>
    <t>C-4101-1500-27-0-4101027-03</t>
  </si>
  <si>
    <t>TRANSFERENCIAS CORRIENTES - SERVICIO DE ASISTENCIA FUNERARIA - FORTALECIMIENTO DE LAS MEDIDAS DE PREVENCION Y ASISTENCIA PARA LA POBLACION VICTIMA A NIVEL NACIONAL</t>
  </si>
  <si>
    <t>C-4101-1500-27-0-4101100-03</t>
  </si>
  <si>
    <t>TRANSFERENCIAS CORRIENTES - SERVICIO DE ASISTENCIA HUMANITARIA A VÍCTIMAS DEL CONFLICTO ARMADO - FORTALECIMIENTO DE LAS MEDIDAS DE PREVENCION Y ASISTENCIA PARA LA POBLACION VICTIMA A NIVEL NACIONAL</t>
  </si>
  <si>
    <t>C-4101-1500-27-0-4101099-03</t>
  </si>
  <si>
    <t>TRANSFERENCIAS CORRIENTES - SERVICIO DE AYUDA HUMANITARIA EN PREVENCIÓN, INMEDIATEZ Y  EMERGENCIA EN ESPECIE - FORTALECIMIENTO DE LAS MEDIDAS DE PREVENCION Y ASISTENCIA PARA LA POBLACION VICTIMA A NIVEL NACIONAL</t>
  </si>
  <si>
    <t>C-4101-1500-27-0-4101090-03</t>
  </si>
  <si>
    <t>TRANSFERENCIAS CORRIENTES - SERVICIOS DE APOYO PARA EL DESARROLLO DE OBRAS DE INFRAESTRUCTURA PARA LA PREVENCIÓN Y ATENCIÓN DE EMERGENCIAS HUMANITARIAS - FORTALECIMIENTO DE LAS MEDIDAS DE PREVENCION Y ASISTENCIA PARA LA POBLACION VICTIMA A NIVEL NAC</t>
  </si>
  <si>
    <t>C-4101-1500-28-0-4101092-02</t>
  </si>
  <si>
    <t>ADQUISICIÓN DE BIENES Y SERVICIOS - SERVICIOS DE SATISFACCIÓN Y GARANTÍAS DE NO REPETICIÓN A VÍCTIMAS DEL CONFLICTO ARMADO - IMPLEMENTACION DE LAS MEDIDAS DE REPARACION EN LAS VICTIMAS DEL CONFLICTO ARMADO A NIVEL  NACIONAL</t>
  </si>
  <si>
    <t>C-4101-1500-28-0-4101029-02</t>
  </si>
  <si>
    <t>ADQUISICIÓN DE BIENES Y SERVICIOS - SERVICIOS PARA LA INDEMNIZACIÓN ADMINISTRATIVA Y JUDICIAL - IMPLEMENTACION DE LAS MEDIDAS DE REPARACION EN LAS VICTIMAS DEL CONFLICTO ARMADO A NIVEL  NACIONAL</t>
  </si>
  <si>
    <t>C-4101-1500-28-0-4101091-02</t>
  </si>
  <si>
    <t>ADQUISICIÓN DE BIENES Y SERVICIOS - SERVICIO DE REHABILITACIÓN PSICOSOCIAL A VÍCTIMAS DEL CONFLICTO ARMADO - IMPLEMENTACION DE LAS MEDIDAS DE REPARACION EN LAS VICTIMAS DEL CONFLICTO ARMADO A NIVEL  NACIONAL</t>
  </si>
  <si>
    <t>C-4101-1500-28-0-4101037-02</t>
  </si>
  <si>
    <t>ADQUISICIÓN DE BIENES Y SERVICIOS - SERVICIO DE IMPLEMENTACIÓN DE MEDIDAS DEL PLAN DE REPARACIÓN COLECTIVA - IMPLEMENTACION DE LAS MEDIDAS DE REPARACION EN LAS VICTIMAS DEL CONFLICTO ARMADO A NIVEL  NACIONAL</t>
  </si>
  <si>
    <t>C-4101-1500-28-0-4101066-02</t>
  </si>
  <si>
    <t>ADQUISICIÓN DE BIENES Y SERVICIOS - SERVICIOS DE ASISTENCIA TÉCNICA PARA LA IMPLEMENTACIÓN DE LA RUTA DE REPARACIÓN COLECTIVA - IMPLEMENTACION DE LAS MEDIDAS DE REPARACION EN LAS VICTIMAS DEL CONFLICTO ARMADO A NIVEL  NACIONAL</t>
  </si>
  <si>
    <t>C-4101-1500-28-0-4101029-03</t>
  </si>
  <si>
    <t>TRANSFERENCIAS CORRIENTES - SERVICIOS PARA LA INDEMNIZACIÓN ADMINISTRATIVA Y JUDICIAL - IMPLEMENTACION DE LAS MEDIDAS DE REPARACION EN LAS VICTIMAS DEL CONFLICTO ARMADO A NIVEL  NACIONAL</t>
  </si>
  <si>
    <t>C-4101-1500-28-0-4101037-03</t>
  </si>
  <si>
    <t>TRANSFERENCIAS CORRIENTES - SERVICIO DE IMPLEMENTACIÓN DE MEDIDAS DEL PLAN DE REPARACIÓN COLECTIVA - IMPLEMENTACION DE LAS MEDIDAS DE REPARACION EN LAS VICTIMAS DEL CONFLICTO ARMADO A NIVEL  NACIONAL</t>
  </si>
  <si>
    <t>C-4101-1500-28-0-4101092-03</t>
  </si>
  <si>
    <t>TRANSFERENCIAS CORRIENTES - SERVICIOS DE SATISFACCIÓN Y GARANTÍAS DE NO REPETICIÓN A VÍCTIMAS DEL CONFLICTO ARMADO - IMPLEMENTACION DE LAS MEDIDAS DE REPARACION EN LAS VICTIMAS DEL CONFLICTO ARMADO A NIVEL  NACIONAL</t>
  </si>
  <si>
    <t>C-4101-1500-28-0-4101066-03</t>
  </si>
  <si>
    <t>TRANSFERENCIAS CORRIENTES - SERVICIOS DE ASISTENCIA TÉCNICA PARA LA IMPLEMENTACIÓN DE LA RUTA DE REPARACIÓN COLECTIVA - IMPLEMENTACION DE LAS MEDIDAS DE REPARACION EN LAS VICTIMAS DEL CONFLICTO ARMADO A NIVEL  NACIONAL</t>
  </si>
  <si>
    <t>C-4101-1500-28-0-4101091-03</t>
  </si>
  <si>
    <t>TRANSFERENCIAS CORRIENTES - SERVICIO DE REHABILITACIÓN PSICOSOCIAL A VÍCTIMAS DEL CONFLICTO ARMADO - IMPLEMENTACION DE LAS MEDIDAS DE REPARACION EN LAS VICTIMAS DEL CONFLICTO ARMADO A NIVEL NACIONAL</t>
  </si>
  <si>
    <t>C-4199-1500-4-0-4199060-02</t>
  </si>
  <si>
    <t>ADQUISICIÓN DE BIENES Y SERVICIOS - SERVICIOS DE INFORMACIÓN ACTUALIZADOS - AMPLIACION DE LA CAPACIDAD TECNOLOGICA, USO Y GESTION DE LA INFORMACION ORIENTADA A LA TRANSFORMACION DIGITAL PARA LA ATENCION Y REPARACION INTEGRAL A LAS VICTIMAS A NIVEL</t>
  </si>
  <si>
    <t>C-4199-1500-4-0-4199062-02</t>
  </si>
  <si>
    <t>ADQUISICIÓN DE BIENES Y SERVICIOS - SERVICIOS TECNOLÓGICOS - AMPLIACION DE LA CAPACIDAD TECNOLOGICA, USO Y GESTION DE LA INFORMACION ORIENTADA A LA TRANSFORMACION DIGITAL PARA LA ATENCION Y REPARACION INTEGRAL A LAS VICTIMAS A NIVEL NACIONAL</t>
  </si>
  <si>
    <t>C-4199-1500-5-0-4199052-02</t>
  </si>
  <si>
    <t>ADQUISICIÓN DE BIENES Y SERVICIOS - SERVICIO DE GESTIÓN DOCUMENTAL - FORTALECIMIENTO  A LA PLANEACION, OPERACION Y SEGUIMIENTO DE LA GESTION INSTITUCIONAL EN LA UNIDAD PARA LA ATENCION Y REPARACION INTEGRAL A LAS VICTIMAS A NIVEL NACIONAL  NACIONAL</t>
  </si>
  <si>
    <t>C-4199-1500-5-0-4199064-02</t>
  </si>
  <si>
    <t>ADQUISICIÓN DE BIENES Y SERVICIOS - SERVICIO DE IMPLEMENTACIÓN DE SISTEMAS DE GESTIÓN - FORTALECIMIENTO  A LA PLANEACION, OPERACION Y SEGUIMIENTO DE LA GESTION INSTITUCIONAL EN LA UNIDAD PARA LA ATENCION Y REPARACION INTEGRAL A LAS VICTIMAS A NIVEL</t>
  </si>
  <si>
    <t>C-4199-1500-5-0-4199057-02</t>
  </si>
  <si>
    <t>ADQUISICIÓN DE BIENES Y SERVICIOS - SERVICIO DE APOYO FINANCIERO PARA EL FORTALECIMIENTO DEL TALENTO HUMANO - FORTALECIMIENTO A LA PLANEACION, OPERACION Y SEGUIMIENTO DE LA GESTION INSTITUCIONAL EN LA UNIDAD PARA LA ATENCION Y REPARACION INTEGRAL A</t>
  </si>
  <si>
    <t>FORTALECIMIENTO  A LA PLANEACION, OPERACION Y SEGUIMIENTO DE LA GESTION INSTITUCIONAL EN LA UNIDAD PARA LA ATENCION Y REPARACION INTEGRAL A LAS VICTIMAS A NIVEL NACIONAL  NACIONAL</t>
  </si>
  <si>
    <t>C-4199-1500-5</t>
  </si>
  <si>
    <t>AMPLIACION DE LA CAPACIDAD TECNOLOGICA, USO Y GESTION DE LA INFORMACION ORIENTADA A LA TRANSFORMACION DIGITAL PARA LA ATENCION Y REPARACION INTEGRAL A LAS VICTIMAS A NIVEL NACIONAL</t>
  </si>
  <si>
    <t>C-4199-1500-4</t>
  </si>
  <si>
    <t>IMPLEMENTACION DE LAS MEDIDAS DE REPARACION EN LAS VICTIMAS DEL CONFLICTO ARMADO A NIVEL  NACIONAL</t>
  </si>
  <si>
    <t>C-4101-1500-28</t>
  </si>
  <si>
    <t>FORTALECIMIENTO DE LAS MEDIDAS DE PREVENCION Y ASISTENCIA PARA LA POBLACION VICTIMA A NIVEL  NACIONAL</t>
  </si>
  <si>
    <t>C-4101-1500-27</t>
  </si>
  <si>
    <t>FORTALECIMIENTO DE LA ARTICULACION DEL SISTEMA NACIONAL DE ATENCION Y REPARACION INTEGRAL DE LAS VICTIMAS- SNARIV DURANTE LA IMPLEMENTACION DE LA PPV  NACIONAL</t>
  </si>
  <si>
    <t>C-4101-1500-26</t>
  </si>
  <si>
    <t>FORTALECIMIENTO DE LOS CANALES DE ATENCION Y ORIENTACION A LAS VICTIMAS DEL CONFLICTO ARMADO A NIVEL NACIONAL  NACIONAL</t>
  </si>
  <si>
    <t>C-4101-1500-25</t>
  </si>
  <si>
    <t>IMPLEMENTACION DE LOS PROCESOS DE RETORNOS, REUBICACION E INTEGRACION LOCAL DE LOS HOGARES Y COMUNIDADES VICTIMAS DEL DESPLAZAMIENTO FORZADO EN COLOMBIA.   NACIONAL</t>
  </si>
  <si>
    <t>C-4101-1500-24</t>
  </si>
  <si>
    <t>MEJORAMIENTO DE LA INFORMACION DEL REGISTRO UNICO DE VICTIMAS   NACIONAL</t>
  </si>
  <si>
    <t>C-4101-1500-23</t>
  </si>
  <si>
    <t>CUOTA DE FISCALIZACIÓN Y AUDITAJE</t>
  </si>
  <si>
    <t>SSF</t>
  </si>
  <si>
    <t>11</t>
  </si>
  <si>
    <t>A-08-04-01</t>
  </si>
  <si>
    <t>SENTENCIAS Y CONCILIACIONES</t>
  </si>
  <si>
    <t>A-03-10</t>
  </si>
  <si>
    <t>INCAPACIDADES Y LICENCIAS DE MATERNIDAD Y PATERNIDAD (NO DE PENSIONES)</t>
  </si>
  <si>
    <t>A-03-04-02-012</t>
  </si>
  <si>
    <t>FONDO PARA LA REPARACIÓN DE LAS VÍCTIMAS (ART.54 LEY 975 DE 2005)</t>
  </si>
  <si>
    <t>Propios</t>
  </si>
  <si>
    <t>A-03-03-01-057</t>
  </si>
  <si>
    <t>ADQUISICIÓN DE BIENES  Y SERVICIOS</t>
  </si>
  <si>
    <t>A-02</t>
  </si>
  <si>
    <t>REMUNERACIONES NO CONSTITUTIVAS DE FACTOR SALARIAL</t>
  </si>
  <si>
    <t>A-01-01-03</t>
  </si>
  <si>
    <t>CONTRIBUCIONES INHERENTES A LA NÓMINA</t>
  </si>
  <si>
    <t>A-01-01-02</t>
  </si>
  <si>
    <t>SALARIO</t>
  </si>
  <si>
    <t>A-01-01-01</t>
  </si>
  <si>
    <t>A-01-01</t>
  </si>
  <si>
    <t>PLANTA DE PERSONAL PERMANENTE</t>
  </si>
  <si>
    <t>A-01-01-01-001</t>
  </si>
  <si>
    <t>FACTORES SALARIALES COMUNES</t>
  </si>
  <si>
    <t>GASTOS DE PERSONAL</t>
  </si>
  <si>
    <t>FUNCIONAMIENTO</t>
  </si>
  <si>
    <t>A-02-02</t>
  </si>
  <si>
    <t>A-02-02-01</t>
  </si>
  <si>
    <t>ADQUISICIONES DIFERENTES DE ACTIVOS</t>
  </si>
  <si>
    <t>MATERIALES Y SUMINISTROS</t>
  </si>
  <si>
    <t>TRANSFERENCIAS CORRIENTES</t>
  </si>
  <si>
    <t>INVERSIÓN</t>
  </si>
  <si>
    <t>A-02-02-02</t>
  </si>
  <si>
    <t>ADQUISICIÓN DE SERVICIOS</t>
  </si>
  <si>
    <t>A-08-01</t>
  </si>
  <si>
    <t>GASTOS POR TRIBUTOS, MULTAS, SANCIONES E INTERESES DE MORA</t>
  </si>
  <si>
    <t>IMPUESTOS</t>
  </si>
  <si>
    <t>A-03-03-01</t>
  </si>
  <si>
    <t>A ÓRGANOS DEL PGN</t>
  </si>
  <si>
    <t>A OTRAS ENTIDADES DEL GOBIERNO GENERAL</t>
  </si>
  <si>
    <t>A-03-03-04</t>
  </si>
  <si>
    <t>TOTAL PRESUPUESTO</t>
  </si>
  <si>
    <t>UNIDAD PARA LA ATENCIÓN Y REPARACIÓN INTEGRAL A LAS VICTIMAS</t>
  </si>
  <si>
    <t>INFORME DE EJECUCIÓN PRESUPUESTAL (DECRETO y DESAGREGADA)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</si>
</sst>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.00;\-&quot;$&quot;\ #,##0.00"/>
  </numFmts>
  <fonts count="14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</font>
    <font>
      <sz val="9"/>
      <color rgb="FF000000"/>
      <name val="Times New Roman"/>
      <family val="1"/>
    </font>
    <font>
      <b/>
      <sz val="9"/>
      <color theme="0"/>
      <name val="Times New Roman"/>
      <family val="1"/>
    </font>
    <font>
      <b/>
      <sz val="8"/>
      <color theme="0"/>
      <name val="Times New Roman"/>
      <family val="1"/>
    </font>
    <font>
      <b/>
      <sz val="11"/>
      <color theme="0"/>
      <name val="Calibri"/>
      <family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5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1" fillId="0" borderId="0" xfId="0" applyFont="1"/>
    <xf numFmtId="0" fontId="4" fillId="0" borderId="1" xfId="0" applyFont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7" fontId="2" fillId="0" borderId="1" xfId="0" applyNumberFormat="1" applyFont="1" applyFill="1" applyBorder="1" applyAlignment="1">
      <alignment horizontal="right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7" fontId="1" fillId="0" borderId="0" xfId="0" applyNumberFormat="1" applyFont="1" applyFill="1" applyBorder="1"/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0" xfId="0" applyNumberFormat="1" applyFont="1" applyFill="1" applyBorder="1" applyAlignment="1">
      <alignment horizontal="left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8" fillId="0" borderId="0" xfId="0" applyFont="1" applyFill="1" applyBorder="1"/>
    <xf numFmtId="0" fontId="5" fillId="0" borderId="1" xfId="0" applyFont="1" applyBorder="1" applyAlignment="1">
      <alignment horizontal="left"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164" fontId="7" fillId="0" borderId="1" xfId="0" applyNumberFormat="1" applyFont="1" applyBorder="1" applyAlignment="1">
      <alignment horizontal="right" vertical="center" wrapText="1" readingOrder="1"/>
    </xf>
    <xf numFmtId="7" fontId="9" fillId="0" borderId="1" xfId="0" applyNumberFormat="1" applyFont="1" applyFill="1" applyBorder="1" applyAlignment="1">
      <alignment horizontal="right" vertical="center" wrapText="1" readingOrder="1"/>
    </xf>
    <xf numFmtId="7" fontId="6" fillId="0" borderId="1" xfId="0" applyNumberFormat="1" applyFont="1" applyFill="1" applyBorder="1" applyAlignment="1">
      <alignment horizontal="right" vertical="center" wrapText="1" readingOrder="1"/>
    </xf>
    <xf numFmtId="0" fontId="2" fillId="0" borderId="7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10" fillId="2" borderId="1" xfId="0" applyNumberFormat="1" applyFont="1" applyFill="1" applyBorder="1" applyAlignment="1">
      <alignment horizontal="center" vertical="center" wrapText="1" readingOrder="1"/>
    </xf>
    <xf numFmtId="0" fontId="10" fillId="2" borderId="1" xfId="0" applyNumberFormat="1" applyFont="1" applyFill="1" applyBorder="1" applyAlignment="1">
      <alignment horizontal="left" vertical="center" wrapText="1" readingOrder="1"/>
    </xf>
    <xf numFmtId="7" fontId="10" fillId="2" borderId="1" xfId="0" applyNumberFormat="1" applyFont="1" applyFill="1" applyBorder="1" applyAlignment="1">
      <alignment horizontal="right" vertical="center" wrapText="1" readingOrder="1"/>
    </xf>
    <xf numFmtId="0" fontId="11" fillId="2" borderId="2" xfId="0" applyNumberFormat="1" applyFont="1" applyFill="1" applyBorder="1" applyAlignment="1">
      <alignment horizontal="left" vertical="center" wrapText="1" readingOrder="1"/>
    </xf>
    <xf numFmtId="0" fontId="11" fillId="2" borderId="3" xfId="0" applyNumberFormat="1" applyFont="1" applyFill="1" applyBorder="1" applyAlignment="1">
      <alignment horizontal="left" vertical="center" wrapText="1" readingOrder="1"/>
    </xf>
    <xf numFmtId="164" fontId="11" fillId="2" borderId="1" xfId="0" applyNumberFormat="1" applyFont="1" applyFill="1" applyBorder="1" applyAlignment="1">
      <alignment horizontal="right" vertical="center" wrapText="1" readingOrder="1"/>
    </xf>
    <xf numFmtId="0" fontId="11" fillId="2" borderId="4" xfId="0" applyNumberFormat="1" applyFont="1" applyFill="1" applyBorder="1" applyAlignment="1">
      <alignment horizontal="left" vertical="center" wrapText="1" readingOrder="1"/>
    </xf>
    <xf numFmtId="0" fontId="11" fillId="2" borderId="5" xfId="0" applyNumberFormat="1" applyFont="1" applyFill="1" applyBorder="1" applyAlignment="1">
      <alignment horizontal="left" vertical="center" wrapText="1" readingOrder="1"/>
    </xf>
    <xf numFmtId="0" fontId="11" fillId="2" borderId="6" xfId="0" applyNumberFormat="1" applyFont="1" applyFill="1" applyBorder="1" applyAlignment="1">
      <alignment horizontal="left" vertical="center" wrapText="1" readingOrder="1"/>
    </xf>
    <xf numFmtId="0" fontId="11" fillId="2" borderId="1" xfId="0" applyNumberFormat="1" applyFont="1" applyFill="1" applyBorder="1" applyAlignment="1">
      <alignment vertical="center" wrapText="1" readingOrder="1"/>
    </xf>
    <xf numFmtId="0" fontId="11" fillId="2" borderId="1" xfId="0" applyNumberFormat="1" applyFont="1" applyFill="1" applyBorder="1" applyAlignment="1">
      <alignment horizontal="center" vertical="center" wrapText="1" readingOrder="1"/>
    </xf>
    <xf numFmtId="0" fontId="11" fillId="2" borderId="1" xfId="0" applyNumberFormat="1" applyFont="1" applyFill="1" applyBorder="1" applyAlignment="1">
      <alignment horizontal="left" vertical="center" wrapText="1" readingOrder="1"/>
    </xf>
    <xf numFmtId="0" fontId="12" fillId="2" borderId="0" xfId="0" applyFont="1" applyFill="1" applyBorder="1"/>
    <xf numFmtId="0" fontId="13" fillId="0" borderId="4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19049</xdr:rowOff>
    </xdr:from>
    <xdr:to>
      <xdr:col>3</xdr:col>
      <xdr:colOff>275498</xdr:colOff>
      <xdr:row>1</xdr:row>
      <xdr:rowOff>390524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A25F6E7D-FFF9-4EAB-B34E-0E00EB456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49"/>
          <a:ext cx="3761648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0"/>
  <sheetViews>
    <sheetView showGridLines="0" tabSelected="1" topLeftCell="A103" workbookViewId="0">
      <selection activeCell="E107" sqref="E107"/>
    </sheetView>
  </sheetViews>
  <sheetFormatPr baseColWidth="10" defaultRowHeight="27" customHeight="1"/>
  <cols>
    <col min="1" max="1" width="28.7109375" customWidth="1"/>
    <col min="2" max="2" width="16" customWidth="1"/>
    <col min="3" max="3" width="8" customWidth="1"/>
    <col min="4" max="4" width="9.5703125" customWidth="1"/>
    <col min="5" max="5" width="81.28515625" customWidth="1"/>
    <col min="6" max="6" width="20.42578125" bestFit="1" customWidth="1"/>
    <col min="7" max="16" width="18.85546875" customWidth="1"/>
    <col min="17" max="17" width="0" hidden="1" customWidth="1"/>
    <col min="18" max="18" width="6.42578125" customWidth="1"/>
  </cols>
  <sheetData>
    <row r="1" spans="1:16" ht="34.5" customHeight="1">
      <c r="A1" s="51" t="s">
        <v>260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</row>
    <row r="2" spans="1:16" ht="36" customHeight="1">
      <c r="A2" s="54" t="s">
        <v>261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6"/>
    </row>
    <row r="3" spans="1:16" s="28" customFormat="1" ht="18" customHeight="1">
      <c r="A3" s="38" t="s">
        <v>1</v>
      </c>
      <c r="B3" s="38" t="s">
        <v>2</v>
      </c>
      <c r="C3" s="38" t="s">
        <v>3</v>
      </c>
      <c r="D3" s="38" t="s">
        <v>4</v>
      </c>
      <c r="E3" s="38" t="s">
        <v>5</v>
      </c>
      <c r="F3" s="38" t="s">
        <v>6</v>
      </c>
      <c r="G3" s="38" t="s">
        <v>7</v>
      </c>
      <c r="H3" s="38" t="s">
        <v>8</v>
      </c>
      <c r="I3" s="38" t="s">
        <v>9</v>
      </c>
      <c r="J3" s="38" t="s">
        <v>10</v>
      </c>
      <c r="K3" s="38" t="s">
        <v>11</v>
      </c>
      <c r="L3" s="38" t="s">
        <v>12</v>
      </c>
      <c r="M3" s="38" t="s">
        <v>13</v>
      </c>
      <c r="N3" s="19" t="s">
        <v>14</v>
      </c>
      <c r="O3" s="19" t="s">
        <v>15</v>
      </c>
      <c r="P3" s="19" t="s">
        <v>16</v>
      </c>
    </row>
    <row r="4" spans="1:16" s="28" customFormat="1" ht="18" customHeight="1">
      <c r="A4" s="39" t="s">
        <v>243</v>
      </c>
      <c r="B4" s="38"/>
      <c r="C4" s="38"/>
      <c r="D4" s="38"/>
      <c r="E4" s="38"/>
      <c r="F4" s="40">
        <f>+F5+F33+F60+F71</f>
        <v>881519000000</v>
      </c>
      <c r="G4" s="40">
        <v>0</v>
      </c>
      <c r="H4" s="43">
        <v>0</v>
      </c>
      <c r="I4" s="40">
        <f>+F4</f>
        <v>881519000000</v>
      </c>
      <c r="J4" s="43">
        <v>0</v>
      </c>
      <c r="K4" s="43">
        <v>0</v>
      </c>
      <c r="L4" s="43">
        <v>0</v>
      </c>
      <c r="M4" s="43">
        <v>0</v>
      </c>
      <c r="N4" s="18">
        <v>0</v>
      </c>
      <c r="O4" s="18">
        <v>0</v>
      </c>
      <c r="P4" s="18">
        <v>0</v>
      </c>
    </row>
    <row r="5" spans="1:16" s="28" customFormat="1" ht="18" customHeight="1">
      <c r="A5" s="39" t="s">
        <v>242</v>
      </c>
      <c r="B5" s="38"/>
      <c r="C5" s="38"/>
      <c r="D5" s="38"/>
      <c r="E5" s="38"/>
      <c r="F5" s="40">
        <f>+F6</f>
        <v>79667000000</v>
      </c>
      <c r="G5" s="40">
        <v>0</v>
      </c>
      <c r="H5" s="43">
        <v>0</v>
      </c>
      <c r="I5" s="40">
        <f t="shared" ref="I5:I68" si="0">+F5</f>
        <v>79667000000</v>
      </c>
      <c r="J5" s="43">
        <v>0</v>
      </c>
      <c r="K5" s="43">
        <v>0</v>
      </c>
      <c r="L5" s="43">
        <v>0</v>
      </c>
      <c r="M5" s="43">
        <v>0</v>
      </c>
      <c r="N5" s="18">
        <v>0</v>
      </c>
      <c r="O5" s="18">
        <v>0</v>
      </c>
      <c r="P5" s="18">
        <v>0</v>
      </c>
    </row>
    <row r="6" spans="1:16" ht="27" customHeight="1">
      <c r="A6" s="16" t="s">
        <v>238</v>
      </c>
      <c r="B6" s="2" t="s">
        <v>18</v>
      </c>
      <c r="C6" s="1"/>
      <c r="D6" s="1"/>
      <c r="E6" s="15" t="s">
        <v>239</v>
      </c>
      <c r="F6" s="17">
        <f>+F8+F17+F25</f>
        <v>79667000000</v>
      </c>
      <c r="G6" s="33">
        <v>0</v>
      </c>
      <c r="H6" s="5">
        <v>0</v>
      </c>
      <c r="I6" s="34">
        <f t="shared" si="0"/>
        <v>79667000000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</row>
    <row r="7" spans="1:16" ht="27" customHeight="1">
      <c r="A7" s="16" t="s">
        <v>237</v>
      </c>
      <c r="B7" s="2" t="s">
        <v>18</v>
      </c>
      <c r="C7" s="1"/>
      <c r="D7" s="1"/>
      <c r="E7" s="15" t="s">
        <v>236</v>
      </c>
      <c r="F7" s="17">
        <f>+F8</f>
        <v>52465000000</v>
      </c>
      <c r="G7" s="33">
        <v>0</v>
      </c>
      <c r="H7" s="5">
        <v>0</v>
      </c>
      <c r="I7" s="34">
        <f t="shared" si="0"/>
        <v>52465000000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</row>
    <row r="8" spans="1:16" ht="27" customHeight="1">
      <c r="A8" s="16" t="s">
        <v>240</v>
      </c>
      <c r="B8" s="2" t="s">
        <v>18</v>
      </c>
      <c r="C8" s="1"/>
      <c r="D8" s="1"/>
      <c r="E8" s="15" t="s">
        <v>241</v>
      </c>
      <c r="F8" s="17">
        <f>+F9+F10+F11+F12+F13+F14+F15+F16</f>
        <v>52465000000</v>
      </c>
      <c r="G8" s="33">
        <v>0</v>
      </c>
      <c r="H8" s="5">
        <v>0</v>
      </c>
      <c r="I8" s="34">
        <f t="shared" si="0"/>
        <v>52465000000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</row>
    <row r="9" spans="1:16" ht="27" customHeight="1">
      <c r="A9" s="4" t="s">
        <v>17</v>
      </c>
      <c r="B9" s="2" t="s">
        <v>18</v>
      </c>
      <c r="C9" s="2" t="s">
        <v>19</v>
      </c>
      <c r="D9" s="2" t="s">
        <v>20</v>
      </c>
      <c r="E9" s="3" t="s">
        <v>21</v>
      </c>
      <c r="F9" s="5">
        <v>42704000000</v>
      </c>
      <c r="G9" s="5">
        <v>0</v>
      </c>
      <c r="H9" s="5">
        <v>0</v>
      </c>
      <c r="I9" s="33">
        <f t="shared" si="0"/>
        <v>42704000000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</row>
    <row r="10" spans="1:16" ht="27" customHeight="1">
      <c r="A10" s="4" t="s">
        <v>22</v>
      </c>
      <c r="B10" s="2" t="s">
        <v>18</v>
      </c>
      <c r="C10" s="2" t="s">
        <v>19</v>
      </c>
      <c r="D10" s="2" t="s">
        <v>20</v>
      </c>
      <c r="E10" s="3" t="s">
        <v>23</v>
      </c>
      <c r="F10" s="5">
        <v>210000000</v>
      </c>
      <c r="G10" s="5">
        <v>0</v>
      </c>
      <c r="H10" s="5">
        <v>0</v>
      </c>
      <c r="I10" s="33">
        <f t="shared" si="0"/>
        <v>210000000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</row>
    <row r="11" spans="1:16" ht="27" customHeight="1">
      <c r="A11" s="4" t="s">
        <v>24</v>
      </c>
      <c r="B11" s="2" t="s">
        <v>18</v>
      </c>
      <c r="C11" s="2" t="s">
        <v>19</v>
      </c>
      <c r="D11" s="2" t="s">
        <v>20</v>
      </c>
      <c r="E11" s="3" t="s">
        <v>25</v>
      </c>
      <c r="F11" s="5">
        <v>1050000</v>
      </c>
      <c r="G11" s="5">
        <v>0</v>
      </c>
      <c r="H11" s="5">
        <v>0</v>
      </c>
      <c r="I11" s="33">
        <f t="shared" si="0"/>
        <v>1050000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</row>
    <row r="12" spans="1:16" ht="27" customHeight="1">
      <c r="A12" s="4" t="s">
        <v>26</v>
      </c>
      <c r="B12" s="2" t="s">
        <v>18</v>
      </c>
      <c r="C12" s="2" t="s">
        <v>19</v>
      </c>
      <c r="D12" s="2" t="s">
        <v>20</v>
      </c>
      <c r="E12" s="3" t="s">
        <v>27</v>
      </c>
      <c r="F12" s="5">
        <v>2000000</v>
      </c>
      <c r="G12" s="5">
        <v>0</v>
      </c>
      <c r="H12" s="5">
        <v>0</v>
      </c>
      <c r="I12" s="33">
        <f t="shared" si="0"/>
        <v>2000000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</row>
    <row r="13" spans="1:16" ht="27" customHeight="1">
      <c r="A13" s="4" t="s">
        <v>28</v>
      </c>
      <c r="B13" s="2" t="s">
        <v>18</v>
      </c>
      <c r="C13" s="2" t="s">
        <v>19</v>
      </c>
      <c r="D13" s="2" t="s">
        <v>20</v>
      </c>
      <c r="E13" s="3" t="s">
        <v>29</v>
      </c>
      <c r="F13" s="5">
        <v>2100000000</v>
      </c>
      <c r="G13" s="5">
        <v>0</v>
      </c>
      <c r="H13" s="5">
        <v>0</v>
      </c>
      <c r="I13" s="33">
        <f t="shared" si="0"/>
        <v>2100000000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</row>
    <row r="14" spans="1:16" ht="27" customHeight="1">
      <c r="A14" s="4" t="s">
        <v>30</v>
      </c>
      <c r="B14" s="2" t="s">
        <v>18</v>
      </c>
      <c r="C14" s="2" t="s">
        <v>19</v>
      </c>
      <c r="D14" s="2" t="s">
        <v>20</v>
      </c>
      <c r="E14" s="3" t="s">
        <v>31</v>
      </c>
      <c r="F14" s="5">
        <v>1100000000</v>
      </c>
      <c r="G14" s="5">
        <v>0</v>
      </c>
      <c r="H14" s="5">
        <v>0</v>
      </c>
      <c r="I14" s="33">
        <f t="shared" si="0"/>
        <v>1100000000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</row>
    <row r="15" spans="1:16" ht="27" customHeight="1">
      <c r="A15" s="4" t="s">
        <v>32</v>
      </c>
      <c r="B15" s="2" t="s">
        <v>18</v>
      </c>
      <c r="C15" s="2" t="s">
        <v>19</v>
      </c>
      <c r="D15" s="2" t="s">
        <v>20</v>
      </c>
      <c r="E15" s="3" t="s">
        <v>33</v>
      </c>
      <c r="F15" s="5">
        <v>4500000000</v>
      </c>
      <c r="G15" s="5">
        <v>0</v>
      </c>
      <c r="H15" s="5">
        <v>0</v>
      </c>
      <c r="I15" s="33">
        <f t="shared" si="0"/>
        <v>4500000000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</row>
    <row r="16" spans="1:16" ht="27" customHeight="1">
      <c r="A16" s="4" t="s">
        <v>34</v>
      </c>
      <c r="B16" s="2" t="s">
        <v>18</v>
      </c>
      <c r="C16" s="2" t="s">
        <v>19</v>
      </c>
      <c r="D16" s="2" t="s">
        <v>20</v>
      </c>
      <c r="E16" s="3" t="s">
        <v>35</v>
      </c>
      <c r="F16" s="5">
        <v>1847950000</v>
      </c>
      <c r="G16" s="5">
        <v>0</v>
      </c>
      <c r="H16" s="5">
        <v>0</v>
      </c>
      <c r="I16" s="33">
        <f t="shared" si="0"/>
        <v>1847950000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</row>
    <row r="17" spans="1:16" ht="27" customHeight="1">
      <c r="A17" s="16" t="s">
        <v>235</v>
      </c>
      <c r="B17" s="2" t="s">
        <v>18</v>
      </c>
      <c r="C17" s="2"/>
      <c r="D17" s="2"/>
      <c r="E17" s="15" t="s">
        <v>234</v>
      </c>
      <c r="F17" s="18">
        <f>+F18+F19+F20+F21+F22+F23+F24</f>
        <v>20753000000</v>
      </c>
      <c r="G17" s="5">
        <v>0</v>
      </c>
      <c r="H17" s="5">
        <v>0</v>
      </c>
      <c r="I17" s="34">
        <f t="shared" si="0"/>
        <v>20753000000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</row>
    <row r="18" spans="1:16" ht="27" customHeight="1">
      <c r="A18" s="4" t="s">
        <v>36</v>
      </c>
      <c r="B18" s="2" t="s">
        <v>18</v>
      </c>
      <c r="C18" s="2" t="s">
        <v>19</v>
      </c>
      <c r="D18" s="2" t="s">
        <v>20</v>
      </c>
      <c r="E18" s="3" t="s">
        <v>37</v>
      </c>
      <c r="F18" s="5">
        <v>5820000000</v>
      </c>
      <c r="G18" s="5">
        <v>0</v>
      </c>
      <c r="H18" s="5">
        <v>0</v>
      </c>
      <c r="I18" s="33">
        <f t="shared" si="0"/>
        <v>5820000000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</row>
    <row r="19" spans="1:16" ht="27" customHeight="1">
      <c r="A19" s="4" t="s">
        <v>38</v>
      </c>
      <c r="B19" s="2" t="s">
        <v>18</v>
      </c>
      <c r="C19" s="2" t="s">
        <v>19</v>
      </c>
      <c r="D19" s="2" t="s">
        <v>20</v>
      </c>
      <c r="E19" s="3" t="s">
        <v>39</v>
      </c>
      <c r="F19" s="5">
        <v>4123000000</v>
      </c>
      <c r="G19" s="5">
        <v>0</v>
      </c>
      <c r="H19" s="5">
        <v>0</v>
      </c>
      <c r="I19" s="33">
        <f t="shared" si="0"/>
        <v>4123000000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</row>
    <row r="20" spans="1:16" ht="27" customHeight="1">
      <c r="A20" s="4" t="s">
        <v>40</v>
      </c>
      <c r="B20" s="2" t="s">
        <v>18</v>
      </c>
      <c r="C20" s="2" t="s">
        <v>19</v>
      </c>
      <c r="D20" s="2" t="s">
        <v>20</v>
      </c>
      <c r="E20" s="3" t="s">
        <v>41</v>
      </c>
      <c r="F20" s="5">
        <v>4500000000</v>
      </c>
      <c r="G20" s="5">
        <v>0</v>
      </c>
      <c r="H20" s="5">
        <v>0</v>
      </c>
      <c r="I20" s="33">
        <f t="shared" si="0"/>
        <v>4500000000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</row>
    <row r="21" spans="1:16" ht="27" customHeight="1">
      <c r="A21" s="4" t="s">
        <v>42</v>
      </c>
      <c r="B21" s="2" t="s">
        <v>18</v>
      </c>
      <c r="C21" s="2" t="s">
        <v>19</v>
      </c>
      <c r="D21" s="2" t="s">
        <v>20</v>
      </c>
      <c r="E21" s="3" t="s">
        <v>43</v>
      </c>
      <c r="F21" s="5">
        <v>1990000000</v>
      </c>
      <c r="G21" s="5">
        <v>0</v>
      </c>
      <c r="H21" s="5">
        <v>0</v>
      </c>
      <c r="I21" s="33">
        <f t="shared" si="0"/>
        <v>1990000000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</row>
    <row r="22" spans="1:16" ht="27" customHeight="1">
      <c r="A22" s="4" t="s">
        <v>44</v>
      </c>
      <c r="B22" s="2" t="s">
        <v>18</v>
      </c>
      <c r="C22" s="2" t="s">
        <v>19</v>
      </c>
      <c r="D22" s="2" t="s">
        <v>20</v>
      </c>
      <c r="E22" s="3" t="s">
        <v>45</v>
      </c>
      <c r="F22" s="5">
        <v>1680000000</v>
      </c>
      <c r="G22" s="5">
        <v>0</v>
      </c>
      <c r="H22" s="5">
        <v>0</v>
      </c>
      <c r="I22" s="33">
        <f t="shared" si="0"/>
        <v>1680000000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</row>
    <row r="23" spans="1:16" ht="27" customHeight="1">
      <c r="A23" s="4" t="s">
        <v>46</v>
      </c>
      <c r="B23" s="2" t="s">
        <v>18</v>
      </c>
      <c r="C23" s="2" t="s">
        <v>19</v>
      </c>
      <c r="D23" s="2" t="s">
        <v>20</v>
      </c>
      <c r="E23" s="3" t="s">
        <v>47</v>
      </c>
      <c r="F23" s="5">
        <v>1580000000</v>
      </c>
      <c r="G23" s="5">
        <v>0</v>
      </c>
      <c r="H23" s="5">
        <v>0</v>
      </c>
      <c r="I23" s="33">
        <f t="shared" si="0"/>
        <v>1580000000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</row>
    <row r="24" spans="1:16" ht="27" customHeight="1">
      <c r="A24" s="4" t="s">
        <v>48</v>
      </c>
      <c r="B24" s="2" t="s">
        <v>18</v>
      </c>
      <c r="C24" s="2" t="s">
        <v>19</v>
      </c>
      <c r="D24" s="2" t="s">
        <v>20</v>
      </c>
      <c r="E24" s="3" t="s">
        <v>49</v>
      </c>
      <c r="F24" s="5">
        <v>1060000000</v>
      </c>
      <c r="G24" s="5">
        <v>0</v>
      </c>
      <c r="H24" s="5">
        <v>0</v>
      </c>
      <c r="I24" s="33">
        <f t="shared" si="0"/>
        <v>1060000000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</row>
    <row r="25" spans="1:16" ht="27" customHeight="1">
      <c r="A25" s="16" t="s">
        <v>233</v>
      </c>
      <c r="B25" s="2" t="s">
        <v>18</v>
      </c>
      <c r="C25" s="2"/>
      <c r="D25" s="2"/>
      <c r="E25" s="15" t="s">
        <v>232</v>
      </c>
      <c r="F25" s="18">
        <f>+F26+F27+F28+F29+F30+F31+F32</f>
        <v>6449000000</v>
      </c>
      <c r="G25" s="5">
        <v>0</v>
      </c>
      <c r="H25" s="5">
        <v>0</v>
      </c>
      <c r="I25" s="34">
        <f t="shared" si="0"/>
        <v>6449000000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</row>
    <row r="26" spans="1:16" ht="27" customHeight="1">
      <c r="A26" s="4" t="s">
        <v>50</v>
      </c>
      <c r="B26" s="2" t="s">
        <v>18</v>
      </c>
      <c r="C26" s="2" t="s">
        <v>19</v>
      </c>
      <c r="D26" s="2" t="s">
        <v>20</v>
      </c>
      <c r="E26" s="3" t="s">
        <v>51</v>
      </c>
      <c r="F26" s="5">
        <v>2893000000</v>
      </c>
      <c r="G26" s="5">
        <v>0</v>
      </c>
      <c r="H26" s="5">
        <v>0</v>
      </c>
      <c r="I26" s="33">
        <f t="shared" si="0"/>
        <v>2893000000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</row>
    <row r="27" spans="1:16" ht="27" customHeight="1">
      <c r="A27" s="4" t="s">
        <v>52</v>
      </c>
      <c r="B27" s="2" t="s">
        <v>18</v>
      </c>
      <c r="C27" s="2" t="s">
        <v>19</v>
      </c>
      <c r="D27" s="2" t="s">
        <v>20</v>
      </c>
      <c r="E27" s="3" t="s">
        <v>53</v>
      </c>
      <c r="F27" s="5">
        <v>254000000</v>
      </c>
      <c r="G27" s="5">
        <v>0</v>
      </c>
      <c r="H27" s="5">
        <v>0</v>
      </c>
      <c r="I27" s="33">
        <f t="shared" si="0"/>
        <v>254000000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</row>
    <row r="28" spans="1:16" ht="27" customHeight="1">
      <c r="A28" s="4" t="s">
        <v>54</v>
      </c>
      <c r="B28" s="2" t="s">
        <v>18</v>
      </c>
      <c r="C28" s="2" t="s">
        <v>19</v>
      </c>
      <c r="D28" s="2" t="s">
        <v>20</v>
      </c>
      <c r="E28" s="3" t="s">
        <v>55</v>
      </c>
      <c r="F28" s="5">
        <v>274000000</v>
      </c>
      <c r="G28" s="5">
        <v>0</v>
      </c>
      <c r="H28" s="5">
        <v>0</v>
      </c>
      <c r="I28" s="33">
        <f t="shared" si="0"/>
        <v>274000000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</row>
    <row r="29" spans="1:16" ht="27" customHeight="1">
      <c r="A29" s="4" t="s">
        <v>56</v>
      </c>
      <c r="B29" s="2" t="s">
        <v>18</v>
      </c>
      <c r="C29" s="2" t="s">
        <v>19</v>
      </c>
      <c r="D29" s="2" t="s">
        <v>20</v>
      </c>
      <c r="E29" s="3" t="s">
        <v>57</v>
      </c>
      <c r="F29" s="5">
        <v>2452000000</v>
      </c>
      <c r="G29" s="5">
        <v>0</v>
      </c>
      <c r="H29" s="5">
        <v>0</v>
      </c>
      <c r="I29" s="33">
        <f t="shared" si="0"/>
        <v>2452000000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1:16" ht="27" customHeight="1">
      <c r="A30" s="4" t="s">
        <v>58</v>
      </c>
      <c r="B30" s="2" t="s">
        <v>18</v>
      </c>
      <c r="C30" s="2" t="s">
        <v>19</v>
      </c>
      <c r="D30" s="2" t="s">
        <v>20</v>
      </c>
      <c r="E30" s="3" t="s">
        <v>59</v>
      </c>
      <c r="F30" s="5">
        <v>50000000</v>
      </c>
      <c r="G30" s="5">
        <v>0</v>
      </c>
      <c r="H30" s="5">
        <v>0</v>
      </c>
      <c r="I30" s="33">
        <f t="shared" si="0"/>
        <v>50000000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</row>
    <row r="31" spans="1:16" ht="27" customHeight="1">
      <c r="A31" s="4" t="s">
        <v>60</v>
      </c>
      <c r="B31" s="2" t="s">
        <v>18</v>
      </c>
      <c r="C31" s="2" t="s">
        <v>19</v>
      </c>
      <c r="D31" s="2" t="s">
        <v>20</v>
      </c>
      <c r="E31" s="3" t="s">
        <v>61</v>
      </c>
      <c r="F31" s="5">
        <v>404000000</v>
      </c>
      <c r="G31" s="5">
        <v>0</v>
      </c>
      <c r="H31" s="5">
        <v>0</v>
      </c>
      <c r="I31" s="33">
        <f t="shared" si="0"/>
        <v>404000000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</row>
    <row r="32" spans="1:16" ht="27" customHeight="1">
      <c r="A32" s="4" t="s">
        <v>62</v>
      </c>
      <c r="B32" s="2" t="s">
        <v>18</v>
      </c>
      <c r="C32" s="2" t="s">
        <v>19</v>
      </c>
      <c r="D32" s="2" t="s">
        <v>20</v>
      </c>
      <c r="E32" s="3" t="s">
        <v>63</v>
      </c>
      <c r="F32" s="5">
        <v>122000000</v>
      </c>
      <c r="G32" s="5">
        <v>0</v>
      </c>
      <c r="H32" s="5">
        <v>0</v>
      </c>
      <c r="I32" s="33">
        <f t="shared" si="0"/>
        <v>122000000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</row>
    <row r="33" spans="1:16" s="28" customFormat="1" ht="17.25" customHeight="1">
      <c r="A33" s="41" t="s">
        <v>230</v>
      </c>
      <c r="B33" s="42"/>
      <c r="C33" s="48"/>
      <c r="D33" s="48"/>
      <c r="E33" s="49"/>
      <c r="F33" s="43">
        <f>+F34+F42</f>
        <v>19998000000</v>
      </c>
      <c r="G33" s="43">
        <v>0</v>
      </c>
      <c r="H33" s="43">
        <v>0</v>
      </c>
      <c r="I33" s="40">
        <f t="shared" si="0"/>
        <v>19998000000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</row>
    <row r="34" spans="1:16" ht="27" customHeight="1">
      <c r="A34" s="20" t="s">
        <v>244</v>
      </c>
      <c r="B34" s="2" t="s">
        <v>18</v>
      </c>
      <c r="C34" s="2"/>
      <c r="D34" s="2"/>
      <c r="E34" s="15" t="s">
        <v>246</v>
      </c>
      <c r="F34" s="18">
        <f>+F35</f>
        <v>218840000</v>
      </c>
      <c r="G34" s="5">
        <v>0</v>
      </c>
      <c r="H34" s="5">
        <v>0</v>
      </c>
      <c r="I34" s="34">
        <f t="shared" si="0"/>
        <v>218840000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</row>
    <row r="35" spans="1:16" ht="27" customHeight="1">
      <c r="A35" s="20" t="s">
        <v>245</v>
      </c>
      <c r="B35" s="2" t="s">
        <v>18</v>
      </c>
      <c r="C35" s="2"/>
      <c r="D35" s="2"/>
      <c r="E35" s="15" t="s">
        <v>247</v>
      </c>
      <c r="F35" s="18">
        <f>+F36+F37+F38+F39+F40+F41</f>
        <v>218840000</v>
      </c>
      <c r="G35" s="5">
        <v>0</v>
      </c>
      <c r="H35" s="5">
        <v>0</v>
      </c>
      <c r="I35" s="34">
        <f t="shared" si="0"/>
        <v>218840000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</row>
    <row r="36" spans="1:16" ht="27" customHeight="1">
      <c r="A36" s="4" t="s">
        <v>64</v>
      </c>
      <c r="B36" s="2" t="s">
        <v>18</v>
      </c>
      <c r="C36" s="2" t="s">
        <v>19</v>
      </c>
      <c r="D36" s="2" t="s">
        <v>20</v>
      </c>
      <c r="E36" s="3" t="s">
        <v>65</v>
      </c>
      <c r="F36" s="5">
        <v>20000000</v>
      </c>
      <c r="G36" s="5">
        <v>0</v>
      </c>
      <c r="H36" s="5">
        <v>0</v>
      </c>
      <c r="I36" s="33">
        <f t="shared" si="0"/>
        <v>20000000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</row>
    <row r="37" spans="1:16" ht="27" customHeight="1">
      <c r="A37" s="4" t="s">
        <v>66</v>
      </c>
      <c r="B37" s="2" t="s">
        <v>18</v>
      </c>
      <c r="C37" s="2" t="s">
        <v>19</v>
      </c>
      <c r="D37" s="2" t="s">
        <v>20</v>
      </c>
      <c r="E37" s="3" t="s">
        <v>67</v>
      </c>
      <c r="F37" s="5">
        <v>137840000</v>
      </c>
      <c r="G37" s="5">
        <v>0</v>
      </c>
      <c r="H37" s="5">
        <v>0</v>
      </c>
      <c r="I37" s="33">
        <f t="shared" si="0"/>
        <v>137840000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</row>
    <row r="38" spans="1:16" ht="27" customHeight="1">
      <c r="A38" s="4" t="s">
        <v>68</v>
      </c>
      <c r="B38" s="2" t="s">
        <v>18</v>
      </c>
      <c r="C38" s="2" t="s">
        <v>19</v>
      </c>
      <c r="D38" s="2" t="s">
        <v>20</v>
      </c>
      <c r="E38" s="3" t="s">
        <v>69</v>
      </c>
      <c r="F38" s="5">
        <v>6000000</v>
      </c>
      <c r="G38" s="5">
        <v>0</v>
      </c>
      <c r="H38" s="5">
        <v>0</v>
      </c>
      <c r="I38" s="33">
        <f t="shared" si="0"/>
        <v>6000000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</row>
    <row r="39" spans="1:16" ht="27" customHeight="1">
      <c r="A39" s="4" t="s">
        <v>70</v>
      </c>
      <c r="B39" s="2" t="s">
        <v>18</v>
      </c>
      <c r="C39" s="2" t="s">
        <v>19</v>
      </c>
      <c r="D39" s="2" t="s">
        <v>20</v>
      </c>
      <c r="E39" s="3" t="s">
        <v>71</v>
      </c>
      <c r="F39" s="5">
        <v>45000000</v>
      </c>
      <c r="G39" s="5">
        <v>0</v>
      </c>
      <c r="H39" s="5">
        <v>0</v>
      </c>
      <c r="I39" s="33">
        <f t="shared" si="0"/>
        <v>45000000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</row>
    <row r="40" spans="1:16" ht="27" customHeight="1">
      <c r="A40" s="4" t="s">
        <v>72</v>
      </c>
      <c r="B40" s="2" t="s">
        <v>18</v>
      </c>
      <c r="C40" s="2" t="s">
        <v>19</v>
      </c>
      <c r="D40" s="2" t="s">
        <v>20</v>
      </c>
      <c r="E40" s="3" t="s">
        <v>73</v>
      </c>
      <c r="F40" s="5">
        <v>5000000</v>
      </c>
      <c r="G40" s="5">
        <v>0</v>
      </c>
      <c r="H40" s="5">
        <v>0</v>
      </c>
      <c r="I40" s="33">
        <f t="shared" si="0"/>
        <v>5000000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</row>
    <row r="41" spans="1:16" ht="27" customHeight="1">
      <c r="A41" s="4" t="s">
        <v>74</v>
      </c>
      <c r="B41" s="2" t="s">
        <v>18</v>
      </c>
      <c r="C41" s="2" t="s">
        <v>19</v>
      </c>
      <c r="D41" s="2" t="s">
        <v>20</v>
      </c>
      <c r="E41" s="3" t="s">
        <v>75</v>
      </c>
      <c r="F41" s="5">
        <v>5000000</v>
      </c>
      <c r="G41" s="5">
        <v>0</v>
      </c>
      <c r="H41" s="5">
        <v>0</v>
      </c>
      <c r="I41" s="33">
        <f t="shared" si="0"/>
        <v>5000000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</row>
    <row r="42" spans="1:16" ht="27" customHeight="1">
      <c r="A42" s="16" t="s">
        <v>250</v>
      </c>
      <c r="B42" s="2" t="s">
        <v>18</v>
      </c>
      <c r="C42" s="21"/>
      <c r="D42" s="21"/>
      <c r="E42" s="15" t="s">
        <v>251</v>
      </c>
      <c r="F42" s="18">
        <f>+F43+F44+F45+F46+F47+F48+F49+F50+F51+F53+F52+F54+F55+F56+F57+F58+F59</f>
        <v>19779160000</v>
      </c>
      <c r="G42" s="5">
        <v>0</v>
      </c>
      <c r="H42" s="5">
        <v>0</v>
      </c>
      <c r="I42" s="34">
        <f t="shared" si="0"/>
        <v>19779160000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</row>
    <row r="43" spans="1:16" ht="27" customHeight="1">
      <c r="A43" s="4" t="s">
        <v>76</v>
      </c>
      <c r="B43" s="2" t="s">
        <v>18</v>
      </c>
      <c r="C43" s="2" t="s">
        <v>19</v>
      </c>
      <c r="D43" s="2" t="s">
        <v>20</v>
      </c>
      <c r="E43" s="3" t="s">
        <v>77</v>
      </c>
      <c r="F43" s="5">
        <v>1027065940</v>
      </c>
      <c r="G43" s="5">
        <v>0</v>
      </c>
      <c r="H43" s="5">
        <v>0</v>
      </c>
      <c r="I43" s="33">
        <f t="shared" si="0"/>
        <v>1027065940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</row>
    <row r="44" spans="1:16" ht="27" customHeight="1">
      <c r="A44" s="4" t="s">
        <v>78</v>
      </c>
      <c r="B44" s="2" t="s">
        <v>18</v>
      </c>
      <c r="C44" s="2" t="s">
        <v>19</v>
      </c>
      <c r="D44" s="2" t="s">
        <v>20</v>
      </c>
      <c r="E44" s="3" t="s">
        <v>79</v>
      </c>
      <c r="F44" s="5">
        <v>15000000</v>
      </c>
      <c r="G44" s="5">
        <v>0</v>
      </c>
      <c r="H44" s="5">
        <v>0</v>
      </c>
      <c r="I44" s="33">
        <f t="shared" si="0"/>
        <v>15000000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</row>
    <row r="45" spans="1:16" ht="27" customHeight="1">
      <c r="A45" s="4" t="s">
        <v>80</v>
      </c>
      <c r="B45" s="2" t="s">
        <v>18</v>
      </c>
      <c r="C45" s="2" t="s">
        <v>19</v>
      </c>
      <c r="D45" s="2" t="s">
        <v>20</v>
      </c>
      <c r="E45" s="3" t="s">
        <v>81</v>
      </c>
      <c r="F45" s="5">
        <v>180997519</v>
      </c>
      <c r="G45" s="5">
        <v>0</v>
      </c>
      <c r="H45" s="5">
        <v>0</v>
      </c>
      <c r="I45" s="33">
        <f t="shared" si="0"/>
        <v>180997519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</row>
    <row r="46" spans="1:16" ht="27" customHeight="1">
      <c r="A46" s="4" t="s">
        <v>82</v>
      </c>
      <c r="B46" s="2" t="s">
        <v>18</v>
      </c>
      <c r="C46" s="2" t="s">
        <v>19</v>
      </c>
      <c r="D46" s="2" t="s">
        <v>20</v>
      </c>
      <c r="E46" s="3" t="s">
        <v>83</v>
      </c>
      <c r="F46" s="5">
        <v>12000000</v>
      </c>
      <c r="G46" s="5">
        <v>0</v>
      </c>
      <c r="H46" s="5">
        <v>0</v>
      </c>
      <c r="I46" s="33">
        <f t="shared" si="0"/>
        <v>12000000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</row>
    <row r="47" spans="1:16" ht="27" customHeight="1">
      <c r="A47" s="4" t="s">
        <v>84</v>
      </c>
      <c r="B47" s="2" t="s">
        <v>18</v>
      </c>
      <c r="C47" s="2" t="s">
        <v>19</v>
      </c>
      <c r="D47" s="2" t="s">
        <v>20</v>
      </c>
      <c r="E47" s="3" t="s">
        <v>85</v>
      </c>
      <c r="F47" s="5">
        <v>67664156</v>
      </c>
      <c r="G47" s="5">
        <v>0</v>
      </c>
      <c r="H47" s="5">
        <v>0</v>
      </c>
      <c r="I47" s="33">
        <f t="shared" si="0"/>
        <v>67664156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</row>
    <row r="48" spans="1:16" ht="27" customHeight="1">
      <c r="A48" s="4" t="s">
        <v>86</v>
      </c>
      <c r="B48" s="2" t="s">
        <v>18</v>
      </c>
      <c r="C48" s="2" t="s">
        <v>19</v>
      </c>
      <c r="D48" s="2" t="s">
        <v>20</v>
      </c>
      <c r="E48" s="3" t="s">
        <v>87</v>
      </c>
      <c r="F48" s="5">
        <v>577868000</v>
      </c>
      <c r="G48" s="5">
        <v>0</v>
      </c>
      <c r="H48" s="5">
        <v>0</v>
      </c>
      <c r="I48" s="33">
        <f t="shared" si="0"/>
        <v>577868000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</row>
    <row r="49" spans="1:16" ht="27" customHeight="1">
      <c r="A49" s="4" t="s">
        <v>88</v>
      </c>
      <c r="B49" s="2" t="s">
        <v>18</v>
      </c>
      <c r="C49" s="2" t="s">
        <v>19</v>
      </c>
      <c r="D49" s="2" t="s">
        <v>20</v>
      </c>
      <c r="E49" s="3" t="s">
        <v>89</v>
      </c>
      <c r="F49" s="5">
        <v>5098678520</v>
      </c>
      <c r="G49" s="5">
        <v>0</v>
      </c>
      <c r="H49" s="5">
        <v>0</v>
      </c>
      <c r="I49" s="33">
        <f t="shared" si="0"/>
        <v>5098678520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</row>
    <row r="50" spans="1:16" ht="27" customHeight="1">
      <c r="A50" s="4" t="s">
        <v>90</v>
      </c>
      <c r="B50" s="2" t="s">
        <v>18</v>
      </c>
      <c r="C50" s="2" t="s">
        <v>19</v>
      </c>
      <c r="D50" s="2" t="s">
        <v>20</v>
      </c>
      <c r="E50" s="3" t="s">
        <v>91</v>
      </c>
      <c r="F50" s="5">
        <v>2651216951</v>
      </c>
      <c r="G50" s="5">
        <v>0</v>
      </c>
      <c r="H50" s="5">
        <v>0</v>
      </c>
      <c r="I50" s="33">
        <f t="shared" si="0"/>
        <v>2651216951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</row>
    <row r="51" spans="1:16" ht="27" customHeight="1">
      <c r="A51" s="4" t="s">
        <v>92</v>
      </c>
      <c r="B51" s="2" t="s">
        <v>18</v>
      </c>
      <c r="C51" s="2" t="s">
        <v>19</v>
      </c>
      <c r="D51" s="2" t="s">
        <v>20</v>
      </c>
      <c r="E51" s="3" t="s">
        <v>93</v>
      </c>
      <c r="F51" s="5">
        <v>2292834781</v>
      </c>
      <c r="G51" s="5">
        <v>0</v>
      </c>
      <c r="H51" s="5">
        <v>0</v>
      </c>
      <c r="I51" s="33">
        <f t="shared" si="0"/>
        <v>2292834781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</row>
    <row r="52" spans="1:16" ht="27" customHeight="1">
      <c r="A52" s="4" t="s">
        <v>94</v>
      </c>
      <c r="B52" s="2" t="s">
        <v>18</v>
      </c>
      <c r="C52" s="2" t="s">
        <v>19</v>
      </c>
      <c r="D52" s="2" t="s">
        <v>20</v>
      </c>
      <c r="E52" s="3" t="s">
        <v>95</v>
      </c>
      <c r="F52" s="5">
        <v>0</v>
      </c>
      <c r="G52" s="5">
        <v>0</v>
      </c>
      <c r="H52" s="5">
        <v>0</v>
      </c>
      <c r="I52" s="33">
        <f t="shared" si="0"/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</row>
    <row r="53" spans="1:16" ht="27" customHeight="1">
      <c r="A53" s="4" t="s">
        <v>96</v>
      </c>
      <c r="B53" s="2" t="s">
        <v>18</v>
      </c>
      <c r="C53" s="2" t="s">
        <v>19</v>
      </c>
      <c r="D53" s="2" t="s">
        <v>20</v>
      </c>
      <c r="E53" s="3" t="s">
        <v>97</v>
      </c>
      <c r="F53" s="5">
        <v>7040834133</v>
      </c>
      <c r="G53" s="5">
        <v>0</v>
      </c>
      <c r="H53" s="5">
        <v>0</v>
      </c>
      <c r="I53" s="33">
        <f t="shared" si="0"/>
        <v>7040834133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</row>
    <row r="54" spans="1:16" ht="27" customHeight="1">
      <c r="A54" s="4" t="s">
        <v>98</v>
      </c>
      <c r="B54" s="2" t="s">
        <v>18</v>
      </c>
      <c r="C54" s="2" t="s">
        <v>19</v>
      </c>
      <c r="D54" s="2" t="s">
        <v>20</v>
      </c>
      <c r="E54" s="3" t="s">
        <v>99</v>
      </c>
      <c r="F54" s="5">
        <v>10000000</v>
      </c>
      <c r="G54" s="5">
        <v>0</v>
      </c>
      <c r="H54" s="5">
        <v>0</v>
      </c>
      <c r="I54" s="33">
        <f t="shared" si="0"/>
        <v>10000000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</row>
    <row r="55" spans="1:16" ht="27" customHeight="1">
      <c r="A55" s="4" t="s">
        <v>100</v>
      </c>
      <c r="B55" s="2" t="s">
        <v>18</v>
      </c>
      <c r="C55" s="2" t="s">
        <v>19</v>
      </c>
      <c r="D55" s="2" t="s">
        <v>20</v>
      </c>
      <c r="E55" s="3" t="s">
        <v>101</v>
      </c>
      <c r="F55" s="5">
        <v>25000000</v>
      </c>
      <c r="G55" s="5">
        <v>0</v>
      </c>
      <c r="H55" s="5">
        <v>0</v>
      </c>
      <c r="I55" s="33">
        <f t="shared" si="0"/>
        <v>25000000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</row>
    <row r="56" spans="1:16" ht="27" customHeight="1">
      <c r="A56" s="4" t="s">
        <v>102</v>
      </c>
      <c r="B56" s="2" t="s">
        <v>18</v>
      </c>
      <c r="C56" s="2" t="s">
        <v>19</v>
      </c>
      <c r="D56" s="2" t="s">
        <v>20</v>
      </c>
      <c r="E56" s="3" t="s">
        <v>103</v>
      </c>
      <c r="F56" s="5">
        <v>200000000</v>
      </c>
      <c r="G56" s="5">
        <v>0</v>
      </c>
      <c r="H56" s="5">
        <v>0</v>
      </c>
      <c r="I56" s="33">
        <f t="shared" si="0"/>
        <v>200000000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</row>
    <row r="57" spans="1:16" ht="27" customHeight="1">
      <c r="A57" s="4" t="s">
        <v>104</v>
      </c>
      <c r="B57" s="2" t="s">
        <v>18</v>
      </c>
      <c r="C57" s="2" t="s">
        <v>19</v>
      </c>
      <c r="D57" s="2" t="s">
        <v>20</v>
      </c>
      <c r="E57" s="3" t="s">
        <v>105</v>
      </c>
      <c r="F57" s="5">
        <v>0</v>
      </c>
      <c r="G57" s="5">
        <v>0</v>
      </c>
      <c r="H57" s="5">
        <v>0</v>
      </c>
      <c r="I57" s="33">
        <f t="shared" si="0"/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</row>
    <row r="58" spans="1:16" ht="27" customHeight="1">
      <c r="A58" s="4" t="s">
        <v>106</v>
      </c>
      <c r="B58" s="2" t="s">
        <v>18</v>
      </c>
      <c r="C58" s="2" t="s">
        <v>19</v>
      </c>
      <c r="D58" s="2" t="s">
        <v>20</v>
      </c>
      <c r="E58" s="3" t="s">
        <v>107</v>
      </c>
      <c r="F58" s="5">
        <v>480000000</v>
      </c>
      <c r="G58" s="5">
        <v>0</v>
      </c>
      <c r="H58" s="5">
        <v>0</v>
      </c>
      <c r="I58" s="33">
        <f t="shared" si="0"/>
        <v>480000000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</row>
    <row r="59" spans="1:16" ht="27" customHeight="1">
      <c r="A59" s="4" t="s">
        <v>108</v>
      </c>
      <c r="B59" s="2" t="s">
        <v>18</v>
      </c>
      <c r="C59" s="2" t="s">
        <v>19</v>
      </c>
      <c r="D59" s="2" t="s">
        <v>20</v>
      </c>
      <c r="E59" s="3" t="s">
        <v>109</v>
      </c>
      <c r="F59" s="5">
        <v>100000000</v>
      </c>
      <c r="G59" s="5">
        <v>0</v>
      </c>
      <c r="H59" s="5">
        <v>0</v>
      </c>
      <c r="I59" s="33">
        <f t="shared" si="0"/>
        <v>100000000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</row>
    <row r="60" spans="1:16" s="28" customFormat="1" ht="15.75" customHeight="1">
      <c r="A60" s="41" t="s">
        <v>248</v>
      </c>
      <c r="B60" s="42"/>
      <c r="C60" s="50"/>
      <c r="D60" s="50"/>
      <c r="E60" s="50"/>
      <c r="F60" s="43">
        <f>+F61+F64+F68</f>
        <v>775983000000</v>
      </c>
      <c r="G60" s="43">
        <v>0</v>
      </c>
      <c r="H60" s="43">
        <v>0</v>
      </c>
      <c r="I60" s="40">
        <f t="shared" si="0"/>
        <v>775983000000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</row>
    <row r="61" spans="1:16" ht="27" customHeight="1">
      <c r="A61" s="27" t="s">
        <v>255</v>
      </c>
      <c r="B61" s="28"/>
      <c r="C61" s="28"/>
      <c r="D61" s="28"/>
      <c r="E61" s="29" t="s">
        <v>256</v>
      </c>
      <c r="F61" s="12">
        <f>+F62+F63</f>
        <v>774675000000</v>
      </c>
      <c r="G61" s="5">
        <v>0</v>
      </c>
      <c r="H61" s="5">
        <v>0</v>
      </c>
      <c r="I61" s="33">
        <f t="shared" si="0"/>
        <v>774675000000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</row>
    <row r="62" spans="1:16" ht="27" customHeight="1">
      <c r="A62" s="11" t="s">
        <v>229</v>
      </c>
      <c r="B62" s="10" t="s">
        <v>18</v>
      </c>
      <c r="C62" s="10" t="s">
        <v>19</v>
      </c>
      <c r="D62" s="10" t="s">
        <v>20</v>
      </c>
      <c r="E62" s="9" t="s">
        <v>227</v>
      </c>
      <c r="F62" s="12">
        <v>715971000000</v>
      </c>
      <c r="G62" s="5">
        <v>0</v>
      </c>
      <c r="H62" s="5">
        <v>0</v>
      </c>
      <c r="I62" s="33">
        <f t="shared" si="0"/>
        <v>715971000000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</row>
    <row r="63" spans="1:16" ht="27" customHeight="1">
      <c r="A63" s="11" t="s">
        <v>229</v>
      </c>
      <c r="B63" s="10" t="s">
        <v>228</v>
      </c>
      <c r="C63" s="10" t="s">
        <v>145</v>
      </c>
      <c r="D63" s="10" t="s">
        <v>20</v>
      </c>
      <c r="E63" s="9" t="s">
        <v>227</v>
      </c>
      <c r="F63" s="12">
        <v>58704000000</v>
      </c>
      <c r="G63" s="5">
        <v>0</v>
      </c>
      <c r="H63" s="5">
        <v>0</v>
      </c>
      <c r="I63" s="33">
        <f t="shared" si="0"/>
        <v>58704000000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</row>
    <row r="64" spans="1:16" ht="27" customHeight="1">
      <c r="A64" s="27" t="s">
        <v>258</v>
      </c>
      <c r="B64" s="2" t="s">
        <v>18</v>
      </c>
      <c r="C64" s="31"/>
      <c r="D64" s="31"/>
      <c r="E64" s="29" t="s">
        <v>257</v>
      </c>
      <c r="F64" s="30">
        <f>+F65+F66+F67</f>
        <v>406000000</v>
      </c>
      <c r="G64" s="5">
        <v>0</v>
      </c>
      <c r="H64" s="5">
        <v>0</v>
      </c>
      <c r="I64" s="34">
        <f t="shared" si="0"/>
        <v>406000000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</row>
    <row r="65" spans="1:16" ht="27" customHeight="1">
      <c r="A65" s="25" t="s">
        <v>226</v>
      </c>
      <c r="B65" s="2" t="s">
        <v>18</v>
      </c>
      <c r="C65" s="31"/>
      <c r="D65" s="31"/>
      <c r="E65" s="26" t="s">
        <v>225</v>
      </c>
      <c r="F65" s="32">
        <v>50000000</v>
      </c>
      <c r="G65" s="5">
        <v>0</v>
      </c>
      <c r="H65" s="5">
        <v>0</v>
      </c>
      <c r="I65" s="33">
        <f t="shared" si="0"/>
        <v>50000000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</row>
    <row r="66" spans="1:16" ht="27" customHeight="1">
      <c r="A66" s="4" t="s">
        <v>110</v>
      </c>
      <c r="B66" s="2" t="s">
        <v>18</v>
      </c>
      <c r="C66" s="2" t="s">
        <v>19</v>
      </c>
      <c r="D66" s="2" t="s">
        <v>20</v>
      </c>
      <c r="E66" s="3" t="s">
        <v>111</v>
      </c>
      <c r="F66" s="5">
        <v>178000000</v>
      </c>
      <c r="G66" s="5">
        <v>0</v>
      </c>
      <c r="H66" s="5">
        <v>0</v>
      </c>
      <c r="I66" s="33">
        <f t="shared" si="0"/>
        <v>178000000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</row>
    <row r="67" spans="1:16" ht="27" customHeight="1">
      <c r="A67" s="4" t="s">
        <v>112</v>
      </c>
      <c r="B67" s="2" t="s">
        <v>18</v>
      </c>
      <c r="C67" s="2" t="s">
        <v>19</v>
      </c>
      <c r="D67" s="2" t="s">
        <v>20</v>
      </c>
      <c r="E67" s="3" t="s">
        <v>113</v>
      </c>
      <c r="F67" s="5">
        <v>178000000</v>
      </c>
      <c r="G67" s="5">
        <v>0</v>
      </c>
      <c r="H67" s="5">
        <v>0</v>
      </c>
      <c r="I67" s="33">
        <f t="shared" si="0"/>
        <v>178000000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</row>
    <row r="68" spans="1:16" ht="27" customHeight="1">
      <c r="A68" s="4" t="s">
        <v>224</v>
      </c>
      <c r="B68" s="2" t="s">
        <v>18</v>
      </c>
      <c r="C68" s="2"/>
      <c r="D68" s="2"/>
      <c r="E68" s="3" t="s">
        <v>223</v>
      </c>
      <c r="F68" s="18">
        <f>+F69+F70</f>
        <v>902000000</v>
      </c>
      <c r="G68" s="5">
        <v>0</v>
      </c>
      <c r="H68" s="5">
        <v>0</v>
      </c>
      <c r="I68" s="34">
        <f t="shared" si="0"/>
        <v>902000000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</row>
    <row r="69" spans="1:16" ht="27" customHeight="1">
      <c r="A69" s="4" t="s">
        <v>114</v>
      </c>
      <c r="B69" s="2" t="s">
        <v>18</v>
      </c>
      <c r="C69" s="2" t="s">
        <v>19</v>
      </c>
      <c r="D69" s="2" t="s">
        <v>20</v>
      </c>
      <c r="E69" s="3" t="s">
        <v>115</v>
      </c>
      <c r="F69" s="5">
        <v>400000000</v>
      </c>
      <c r="G69" s="5">
        <v>0</v>
      </c>
      <c r="H69" s="5">
        <v>0</v>
      </c>
      <c r="I69" s="33">
        <f t="shared" ref="I69:I124" si="1">+F69</f>
        <v>400000000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</row>
    <row r="70" spans="1:16" ht="27" customHeight="1">
      <c r="A70" s="4" t="s">
        <v>116</v>
      </c>
      <c r="B70" s="2" t="s">
        <v>18</v>
      </c>
      <c r="C70" s="2" t="s">
        <v>19</v>
      </c>
      <c r="D70" s="2" t="s">
        <v>20</v>
      </c>
      <c r="E70" s="3" t="s">
        <v>117</v>
      </c>
      <c r="F70" s="5">
        <v>502000000</v>
      </c>
      <c r="G70" s="5">
        <v>0</v>
      </c>
      <c r="H70" s="5">
        <v>0</v>
      </c>
      <c r="I70" s="33">
        <f t="shared" si="1"/>
        <v>502000000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</row>
    <row r="71" spans="1:16" s="28" customFormat="1" ht="17.25" customHeight="1">
      <c r="A71" s="44" t="s">
        <v>253</v>
      </c>
      <c r="B71" s="45"/>
      <c r="C71" s="45"/>
      <c r="D71" s="45"/>
      <c r="E71" s="46"/>
      <c r="F71" s="43">
        <f>+F72</f>
        <v>5871000000</v>
      </c>
      <c r="G71" s="43">
        <v>0</v>
      </c>
      <c r="H71" s="43">
        <v>0</v>
      </c>
      <c r="I71" s="40">
        <f t="shared" si="1"/>
        <v>5871000000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</row>
    <row r="72" spans="1:16" ht="21.75" customHeight="1">
      <c r="A72" s="23" t="s">
        <v>252</v>
      </c>
      <c r="B72" s="2" t="s">
        <v>18</v>
      </c>
      <c r="C72" s="2"/>
      <c r="D72" s="2"/>
      <c r="E72" s="24" t="s">
        <v>254</v>
      </c>
      <c r="F72" s="18">
        <f>+F73</f>
        <v>5871000000</v>
      </c>
      <c r="G72" s="5">
        <v>0</v>
      </c>
      <c r="H72" s="5">
        <v>0</v>
      </c>
      <c r="I72" s="34">
        <f t="shared" si="1"/>
        <v>5871000000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</row>
    <row r="73" spans="1:16" ht="20.25" customHeight="1">
      <c r="A73" s="23" t="s">
        <v>222</v>
      </c>
      <c r="B73" s="2" t="s">
        <v>18</v>
      </c>
      <c r="C73" s="2"/>
      <c r="D73" s="2"/>
      <c r="E73" s="24" t="s">
        <v>219</v>
      </c>
      <c r="F73" s="5">
        <v>5871000000</v>
      </c>
      <c r="G73" s="5">
        <v>0</v>
      </c>
      <c r="H73" s="5">
        <v>0</v>
      </c>
      <c r="I73" s="33">
        <f t="shared" si="1"/>
        <v>5871000000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</row>
    <row r="74" spans="1:16" s="28" customFormat="1" ht="17.25" customHeight="1">
      <c r="A74" s="47" t="s">
        <v>249</v>
      </c>
      <c r="B74" s="48"/>
      <c r="C74" s="48"/>
      <c r="D74" s="48"/>
      <c r="E74" s="49"/>
      <c r="F74" s="43">
        <f>+F75+F78+F88+F91+F97+F107+F118+F121</f>
        <v>1660174329245</v>
      </c>
      <c r="G74" s="43">
        <v>0</v>
      </c>
      <c r="H74" s="43">
        <v>0</v>
      </c>
      <c r="I74" s="40">
        <f t="shared" si="1"/>
        <v>1660174329245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</row>
    <row r="75" spans="1:16" ht="48.75" customHeight="1">
      <c r="A75" s="16" t="s">
        <v>218</v>
      </c>
      <c r="B75" s="21" t="s">
        <v>18</v>
      </c>
      <c r="C75" s="21" t="s">
        <v>19</v>
      </c>
      <c r="D75" s="21" t="s">
        <v>20</v>
      </c>
      <c r="E75" s="15" t="s">
        <v>217</v>
      </c>
      <c r="F75" s="18">
        <f>+F76+F77</f>
        <v>32971100061</v>
      </c>
      <c r="G75" s="5">
        <v>0</v>
      </c>
      <c r="H75" s="5">
        <v>0</v>
      </c>
      <c r="I75" s="34">
        <f t="shared" si="1"/>
        <v>32971100061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</row>
    <row r="76" spans="1:16" ht="48.75" customHeight="1">
      <c r="A76" s="4" t="s">
        <v>118</v>
      </c>
      <c r="B76" s="37" t="s">
        <v>18</v>
      </c>
      <c r="C76" s="2" t="s">
        <v>19</v>
      </c>
      <c r="D76" s="2" t="s">
        <v>20</v>
      </c>
      <c r="E76" s="3" t="s">
        <v>119</v>
      </c>
      <c r="F76" s="5">
        <v>8593095591</v>
      </c>
      <c r="G76" s="5">
        <v>0</v>
      </c>
      <c r="H76" s="5">
        <v>0</v>
      </c>
      <c r="I76" s="33">
        <f t="shared" si="1"/>
        <v>8593095591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</row>
    <row r="77" spans="1:16" ht="48.75" customHeight="1">
      <c r="A77" s="4" t="s">
        <v>120</v>
      </c>
      <c r="B77" s="2" t="s">
        <v>18</v>
      </c>
      <c r="C77" s="2" t="s">
        <v>19</v>
      </c>
      <c r="D77" s="2" t="s">
        <v>20</v>
      </c>
      <c r="E77" s="3" t="s">
        <v>121</v>
      </c>
      <c r="F77" s="5">
        <v>24378004470</v>
      </c>
      <c r="G77" s="5">
        <v>0</v>
      </c>
      <c r="H77" s="5">
        <v>0</v>
      </c>
      <c r="I77" s="33">
        <f t="shared" si="1"/>
        <v>24378004470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</row>
    <row r="78" spans="1:16" ht="48.75" customHeight="1">
      <c r="A78" s="16" t="s">
        <v>216</v>
      </c>
      <c r="B78" s="21" t="s">
        <v>18</v>
      </c>
      <c r="C78" s="21" t="s">
        <v>19</v>
      </c>
      <c r="D78" s="21" t="s">
        <v>20</v>
      </c>
      <c r="E78" s="15" t="s">
        <v>215</v>
      </c>
      <c r="F78" s="18">
        <f>+F79+F80+F81+F82+F83+F84+F85+F86+F87</f>
        <v>51004696409</v>
      </c>
      <c r="G78" s="5">
        <v>0</v>
      </c>
      <c r="H78" s="5">
        <v>0</v>
      </c>
      <c r="I78" s="34">
        <f t="shared" si="1"/>
        <v>51004696409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</row>
    <row r="79" spans="1:16" ht="48.75" customHeight="1">
      <c r="A79" s="4" t="s">
        <v>122</v>
      </c>
      <c r="B79" s="2" t="s">
        <v>18</v>
      </c>
      <c r="C79" s="2" t="s">
        <v>19</v>
      </c>
      <c r="D79" s="2" t="s">
        <v>20</v>
      </c>
      <c r="E79" s="3" t="s">
        <v>123</v>
      </c>
      <c r="F79" s="5">
        <v>2818530265</v>
      </c>
      <c r="G79" s="5">
        <v>0</v>
      </c>
      <c r="H79" s="5">
        <v>0</v>
      </c>
      <c r="I79" s="33">
        <f t="shared" si="1"/>
        <v>2818530265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</row>
    <row r="80" spans="1:16" ht="48.75" customHeight="1">
      <c r="A80" s="4" t="s">
        <v>124</v>
      </c>
      <c r="B80" s="2" t="s">
        <v>18</v>
      </c>
      <c r="C80" s="2" t="s">
        <v>19</v>
      </c>
      <c r="D80" s="2" t="s">
        <v>20</v>
      </c>
      <c r="E80" s="3" t="s">
        <v>125</v>
      </c>
      <c r="F80" s="5">
        <v>6126892560</v>
      </c>
      <c r="G80" s="5">
        <v>0</v>
      </c>
      <c r="H80" s="5">
        <v>0</v>
      </c>
      <c r="I80" s="33">
        <f t="shared" si="1"/>
        <v>6126892560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</row>
    <row r="81" spans="1:16" ht="48.75" customHeight="1">
      <c r="A81" s="4" t="s">
        <v>126</v>
      </c>
      <c r="B81" s="2" t="s">
        <v>18</v>
      </c>
      <c r="C81" s="2" t="s">
        <v>19</v>
      </c>
      <c r="D81" s="2" t="s">
        <v>20</v>
      </c>
      <c r="E81" s="3" t="s">
        <v>127</v>
      </c>
      <c r="F81" s="5">
        <v>448296299</v>
      </c>
      <c r="G81" s="5">
        <v>0</v>
      </c>
      <c r="H81" s="5">
        <v>0</v>
      </c>
      <c r="I81" s="33">
        <f t="shared" si="1"/>
        <v>448296299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</row>
    <row r="82" spans="1:16" ht="48.75" customHeight="1">
      <c r="A82" s="4" t="s">
        <v>128</v>
      </c>
      <c r="B82" s="2" t="s">
        <v>18</v>
      </c>
      <c r="C82" s="2" t="s">
        <v>19</v>
      </c>
      <c r="D82" s="2" t="s">
        <v>20</v>
      </c>
      <c r="E82" s="3" t="s">
        <v>129</v>
      </c>
      <c r="F82" s="5">
        <v>2872827000</v>
      </c>
      <c r="G82" s="5">
        <v>0</v>
      </c>
      <c r="H82" s="5">
        <v>0</v>
      </c>
      <c r="I82" s="33">
        <f t="shared" si="1"/>
        <v>2872827000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</row>
    <row r="83" spans="1:16" ht="48.75" customHeight="1">
      <c r="A83" s="4" t="s">
        <v>130</v>
      </c>
      <c r="B83" s="2" t="s">
        <v>18</v>
      </c>
      <c r="C83" s="2" t="s">
        <v>19</v>
      </c>
      <c r="D83" s="2" t="s">
        <v>20</v>
      </c>
      <c r="E83" s="3" t="s">
        <v>131</v>
      </c>
      <c r="F83" s="5">
        <v>585000000</v>
      </c>
      <c r="G83" s="5">
        <v>0</v>
      </c>
      <c r="H83" s="5">
        <v>0</v>
      </c>
      <c r="I83" s="33">
        <f t="shared" si="1"/>
        <v>585000000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</row>
    <row r="84" spans="1:16" ht="48.75" customHeight="1">
      <c r="A84" s="4" t="s">
        <v>132</v>
      </c>
      <c r="B84" s="2" t="s">
        <v>18</v>
      </c>
      <c r="C84" s="2" t="s">
        <v>19</v>
      </c>
      <c r="D84" s="2" t="s">
        <v>20</v>
      </c>
      <c r="E84" s="3" t="s">
        <v>133</v>
      </c>
      <c r="F84" s="5">
        <v>1214035057</v>
      </c>
      <c r="G84" s="5">
        <v>0</v>
      </c>
      <c r="H84" s="5">
        <v>0</v>
      </c>
      <c r="I84" s="33">
        <f t="shared" si="1"/>
        <v>1214035057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</row>
    <row r="85" spans="1:16" ht="48.75" customHeight="1">
      <c r="A85" s="4" t="s">
        <v>134</v>
      </c>
      <c r="B85" s="2" t="s">
        <v>18</v>
      </c>
      <c r="C85" s="2" t="s">
        <v>19</v>
      </c>
      <c r="D85" s="2" t="s">
        <v>20</v>
      </c>
      <c r="E85" s="3" t="s">
        <v>135</v>
      </c>
      <c r="F85" s="5">
        <v>19967626577</v>
      </c>
      <c r="G85" s="5">
        <v>0</v>
      </c>
      <c r="H85" s="5">
        <v>0</v>
      </c>
      <c r="I85" s="33">
        <f t="shared" si="1"/>
        <v>19967626577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</row>
    <row r="86" spans="1:16" ht="48.75" customHeight="1">
      <c r="A86" s="4" t="s">
        <v>136</v>
      </c>
      <c r="B86" s="2" t="s">
        <v>18</v>
      </c>
      <c r="C86" s="2" t="s">
        <v>19</v>
      </c>
      <c r="D86" s="2" t="s">
        <v>20</v>
      </c>
      <c r="E86" s="3" t="s">
        <v>137</v>
      </c>
      <c r="F86" s="5">
        <v>14494913651</v>
      </c>
      <c r="G86" s="5">
        <v>0</v>
      </c>
      <c r="H86" s="5">
        <v>0</v>
      </c>
      <c r="I86" s="33">
        <f t="shared" si="1"/>
        <v>14494913651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</row>
    <row r="87" spans="1:16" ht="48.75" customHeight="1">
      <c r="A87" s="4" t="s">
        <v>138</v>
      </c>
      <c r="B87" s="2" t="s">
        <v>18</v>
      </c>
      <c r="C87" s="2" t="s">
        <v>19</v>
      </c>
      <c r="D87" s="2" t="s">
        <v>20</v>
      </c>
      <c r="E87" s="3" t="s">
        <v>139</v>
      </c>
      <c r="F87" s="5">
        <v>2476575000</v>
      </c>
      <c r="G87" s="5">
        <v>0</v>
      </c>
      <c r="H87" s="5">
        <v>0</v>
      </c>
      <c r="I87" s="33">
        <f t="shared" si="1"/>
        <v>2476575000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</row>
    <row r="88" spans="1:16" ht="48.75" customHeight="1">
      <c r="A88" s="16" t="s">
        <v>214</v>
      </c>
      <c r="B88" s="21" t="s">
        <v>18</v>
      </c>
      <c r="C88" s="21" t="s">
        <v>19</v>
      </c>
      <c r="D88" s="21" t="s">
        <v>20</v>
      </c>
      <c r="E88" s="15" t="s">
        <v>213</v>
      </c>
      <c r="F88" s="18">
        <f>+F89+F90</f>
        <v>97926691515</v>
      </c>
      <c r="G88" s="5">
        <v>0</v>
      </c>
      <c r="H88" s="5">
        <v>0</v>
      </c>
      <c r="I88" s="34">
        <f t="shared" si="1"/>
        <v>97926691515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</row>
    <row r="89" spans="1:16" ht="48.75" customHeight="1">
      <c r="A89" s="4" t="s">
        <v>140</v>
      </c>
      <c r="B89" s="2" t="s">
        <v>18</v>
      </c>
      <c r="C89" s="2" t="s">
        <v>19</v>
      </c>
      <c r="D89" s="2" t="s">
        <v>20</v>
      </c>
      <c r="E89" s="3" t="s">
        <v>141</v>
      </c>
      <c r="F89" s="5">
        <v>4901153388</v>
      </c>
      <c r="G89" s="5">
        <v>0</v>
      </c>
      <c r="H89" s="5">
        <v>0</v>
      </c>
      <c r="I89" s="33">
        <f t="shared" si="1"/>
        <v>4901153388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</row>
    <row r="90" spans="1:16" ht="48.75" customHeight="1">
      <c r="A90" s="4" t="s">
        <v>142</v>
      </c>
      <c r="B90" s="2" t="s">
        <v>18</v>
      </c>
      <c r="C90" s="2" t="s">
        <v>19</v>
      </c>
      <c r="D90" s="2" t="s">
        <v>20</v>
      </c>
      <c r="E90" s="3" t="s">
        <v>143</v>
      </c>
      <c r="F90" s="5">
        <v>93025538127</v>
      </c>
      <c r="G90" s="5">
        <v>0</v>
      </c>
      <c r="H90" s="5">
        <v>0</v>
      </c>
      <c r="I90" s="33">
        <f t="shared" si="1"/>
        <v>93025538127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</row>
    <row r="91" spans="1:16" ht="48.75" customHeight="1">
      <c r="A91" s="4" t="s">
        <v>212</v>
      </c>
      <c r="B91" s="2" t="s">
        <v>18</v>
      </c>
      <c r="C91" s="2" t="s">
        <v>19</v>
      </c>
      <c r="D91" s="2" t="s">
        <v>20</v>
      </c>
      <c r="E91" s="3" t="s">
        <v>211</v>
      </c>
      <c r="F91" s="18">
        <f>+F92+F93+F94+F95+F96</f>
        <v>36487233346</v>
      </c>
      <c r="G91" s="5">
        <v>0</v>
      </c>
      <c r="H91" s="5">
        <v>0</v>
      </c>
      <c r="I91" s="34">
        <f t="shared" si="1"/>
        <v>36487233346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</row>
    <row r="92" spans="1:16" ht="48.75" customHeight="1">
      <c r="A92" s="4" t="s">
        <v>144</v>
      </c>
      <c r="B92" s="2" t="s">
        <v>18</v>
      </c>
      <c r="C92" s="2" t="s">
        <v>19</v>
      </c>
      <c r="D92" s="2" t="s">
        <v>20</v>
      </c>
      <c r="E92" s="3" t="s">
        <v>146</v>
      </c>
      <c r="F92" s="5">
        <v>2885215560</v>
      </c>
      <c r="G92" s="5">
        <v>0</v>
      </c>
      <c r="H92" s="5">
        <v>0</v>
      </c>
      <c r="I92" s="33">
        <f t="shared" si="1"/>
        <v>2885215560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</row>
    <row r="93" spans="1:16" ht="48.75" customHeight="1">
      <c r="A93" s="4" t="s">
        <v>147</v>
      </c>
      <c r="B93" s="2" t="s">
        <v>18</v>
      </c>
      <c r="C93" s="2" t="s">
        <v>19</v>
      </c>
      <c r="D93" s="2" t="s">
        <v>20</v>
      </c>
      <c r="E93" s="3" t="s">
        <v>148</v>
      </c>
      <c r="F93" s="5">
        <v>23000650265</v>
      </c>
      <c r="G93" s="5">
        <v>0</v>
      </c>
      <c r="H93" s="5">
        <v>0</v>
      </c>
      <c r="I93" s="33">
        <f t="shared" si="1"/>
        <v>23000650265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</row>
    <row r="94" spans="1:16" ht="48.75" customHeight="1">
      <c r="A94" s="4" t="s">
        <v>149</v>
      </c>
      <c r="B94" s="2" t="s">
        <v>18</v>
      </c>
      <c r="C94" s="2" t="s">
        <v>19</v>
      </c>
      <c r="D94" s="2" t="s">
        <v>20</v>
      </c>
      <c r="E94" s="3" t="s">
        <v>150</v>
      </c>
      <c r="F94" s="5">
        <v>8827708707</v>
      </c>
      <c r="G94" s="5">
        <v>0</v>
      </c>
      <c r="H94" s="5">
        <v>0</v>
      </c>
      <c r="I94" s="33">
        <f t="shared" si="1"/>
        <v>8827708707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</row>
    <row r="95" spans="1:16" ht="48.75" customHeight="1">
      <c r="A95" s="4" t="s">
        <v>151</v>
      </c>
      <c r="B95" s="2" t="s">
        <v>18</v>
      </c>
      <c r="C95" s="2" t="s">
        <v>19</v>
      </c>
      <c r="D95" s="2" t="s">
        <v>20</v>
      </c>
      <c r="E95" s="3" t="s">
        <v>152</v>
      </c>
      <c r="F95" s="5">
        <v>296531564</v>
      </c>
      <c r="G95" s="5">
        <v>0</v>
      </c>
      <c r="H95" s="5">
        <v>0</v>
      </c>
      <c r="I95" s="33">
        <f t="shared" si="1"/>
        <v>296531564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</row>
    <row r="96" spans="1:16" ht="48.75" customHeight="1">
      <c r="A96" s="4" t="s">
        <v>153</v>
      </c>
      <c r="B96" s="2" t="s">
        <v>18</v>
      </c>
      <c r="C96" s="2" t="s">
        <v>19</v>
      </c>
      <c r="D96" s="2" t="s">
        <v>20</v>
      </c>
      <c r="E96" s="3" t="s">
        <v>154</v>
      </c>
      <c r="F96" s="5">
        <v>1477127250</v>
      </c>
      <c r="G96" s="5">
        <v>0</v>
      </c>
      <c r="H96" s="5">
        <v>0</v>
      </c>
      <c r="I96" s="33">
        <f t="shared" si="1"/>
        <v>1477127250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</row>
    <row r="97" spans="1:16" ht="48.75" customHeight="1">
      <c r="A97" s="16" t="s">
        <v>210</v>
      </c>
      <c r="B97" s="21" t="s">
        <v>18</v>
      </c>
      <c r="C97" s="21" t="s">
        <v>19</v>
      </c>
      <c r="D97" s="21" t="s">
        <v>20</v>
      </c>
      <c r="E97" s="15" t="s">
        <v>209</v>
      </c>
      <c r="F97" s="18">
        <f>+F98+F99+F100+F101+F102+F103+F104+F105+F106</f>
        <v>531976805841</v>
      </c>
      <c r="G97" s="5">
        <v>0</v>
      </c>
      <c r="H97" s="5">
        <v>0</v>
      </c>
      <c r="I97" s="34">
        <f t="shared" si="1"/>
        <v>531976805841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</row>
    <row r="98" spans="1:16" ht="48.75" customHeight="1">
      <c r="A98" s="4" t="s">
        <v>155</v>
      </c>
      <c r="B98" s="2" t="s">
        <v>18</v>
      </c>
      <c r="C98" s="2" t="s">
        <v>19</v>
      </c>
      <c r="D98" s="2" t="s">
        <v>20</v>
      </c>
      <c r="E98" s="3" t="s">
        <v>156</v>
      </c>
      <c r="F98" s="5">
        <v>4000000000</v>
      </c>
      <c r="G98" s="5">
        <v>0</v>
      </c>
      <c r="H98" s="5">
        <v>0</v>
      </c>
      <c r="I98" s="33">
        <f t="shared" si="1"/>
        <v>4000000000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</row>
    <row r="99" spans="1:16" ht="48.75" customHeight="1">
      <c r="A99" s="4" t="s">
        <v>157</v>
      </c>
      <c r="B99" s="2" t="s">
        <v>18</v>
      </c>
      <c r="C99" s="2" t="s">
        <v>19</v>
      </c>
      <c r="D99" s="2" t="s">
        <v>20</v>
      </c>
      <c r="E99" s="3" t="s">
        <v>158</v>
      </c>
      <c r="F99" s="5">
        <v>11325510905</v>
      </c>
      <c r="G99" s="5">
        <v>0</v>
      </c>
      <c r="H99" s="5">
        <v>0</v>
      </c>
      <c r="I99" s="33">
        <f t="shared" si="1"/>
        <v>11325510905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</row>
    <row r="100" spans="1:16" ht="48.75" customHeight="1">
      <c r="A100" s="4" t="s">
        <v>159</v>
      </c>
      <c r="B100" s="2" t="s">
        <v>18</v>
      </c>
      <c r="C100" s="2" t="s">
        <v>19</v>
      </c>
      <c r="D100" s="2" t="s">
        <v>20</v>
      </c>
      <c r="E100" s="3" t="s">
        <v>160</v>
      </c>
      <c r="F100" s="5">
        <v>709943660</v>
      </c>
      <c r="G100" s="5">
        <v>0</v>
      </c>
      <c r="H100" s="5">
        <v>0</v>
      </c>
      <c r="I100" s="33">
        <f t="shared" si="1"/>
        <v>709943660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</row>
    <row r="101" spans="1:16" ht="48.75" customHeight="1">
      <c r="A101" s="4" t="s">
        <v>161</v>
      </c>
      <c r="B101" s="2" t="s">
        <v>18</v>
      </c>
      <c r="C101" s="2" t="s">
        <v>19</v>
      </c>
      <c r="D101" s="2" t="s">
        <v>20</v>
      </c>
      <c r="E101" s="3" t="s">
        <v>162</v>
      </c>
      <c r="F101" s="5">
        <v>2170378000</v>
      </c>
      <c r="G101" s="5">
        <v>0</v>
      </c>
      <c r="H101" s="5">
        <v>0</v>
      </c>
      <c r="I101" s="33">
        <f t="shared" si="1"/>
        <v>2170378000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</row>
    <row r="102" spans="1:16" ht="48.75" customHeight="1">
      <c r="A102" s="4" t="s">
        <v>163</v>
      </c>
      <c r="B102" s="2" t="s">
        <v>18</v>
      </c>
      <c r="C102" s="2" t="s">
        <v>19</v>
      </c>
      <c r="D102" s="2" t="s">
        <v>20</v>
      </c>
      <c r="E102" s="3" t="s">
        <v>164</v>
      </c>
      <c r="F102" s="5">
        <v>543216186</v>
      </c>
      <c r="G102" s="5">
        <v>0</v>
      </c>
      <c r="H102" s="5">
        <v>0</v>
      </c>
      <c r="I102" s="33">
        <f t="shared" si="1"/>
        <v>543216186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</row>
    <row r="103" spans="1:16" ht="48.75" customHeight="1">
      <c r="A103" s="4" t="s">
        <v>165</v>
      </c>
      <c r="B103" s="2" t="s">
        <v>18</v>
      </c>
      <c r="C103" s="2" t="s">
        <v>19</v>
      </c>
      <c r="D103" s="2" t="s">
        <v>20</v>
      </c>
      <c r="E103" s="3" t="s">
        <v>166</v>
      </c>
      <c r="F103" s="5">
        <v>1159622000</v>
      </c>
      <c r="G103" s="5">
        <v>0</v>
      </c>
      <c r="H103" s="5">
        <v>0</v>
      </c>
      <c r="I103" s="33">
        <f t="shared" si="1"/>
        <v>1159622000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</row>
    <row r="104" spans="1:16" ht="48.75" customHeight="1">
      <c r="A104" s="4" t="s">
        <v>167</v>
      </c>
      <c r="B104" s="2" t="s">
        <v>18</v>
      </c>
      <c r="C104" s="2" t="s">
        <v>19</v>
      </c>
      <c r="D104" s="2" t="s">
        <v>20</v>
      </c>
      <c r="E104" s="3" t="s">
        <v>168</v>
      </c>
      <c r="F104" s="5">
        <v>481559716675</v>
      </c>
      <c r="G104" s="5">
        <v>0</v>
      </c>
      <c r="H104" s="5">
        <v>0</v>
      </c>
      <c r="I104" s="33">
        <f t="shared" si="1"/>
        <v>481559716675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</row>
    <row r="105" spans="1:16" ht="48.75" customHeight="1">
      <c r="A105" s="4" t="s">
        <v>169</v>
      </c>
      <c r="B105" s="2" t="s">
        <v>18</v>
      </c>
      <c r="C105" s="2" t="s">
        <v>19</v>
      </c>
      <c r="D105" s="2" t="s">
        <v>20</v>
      </c>
      <c r="E105" s="3" t="s">
        <v>170</v>
      </c>
      <c r="F105" s="5">
        <v>22110038843</v>
      </c>
      <c r="G105" s="5">
        <v>0</v>
      </c>
      <c r="H105" s="5">
        <v>0</v>
      </c>
      <c r="I105" s="33">
        <f t="shared" si="1"/>
        <v>22110038843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</row>
    <row r="106" spans="1:16" ht="48.75" customHeight="1">
      <c r="A106" s="4" t="s">
        <v>171</v>
      </c>
      <c r="B106" s="2" t="s">
        <v>18</v>
      </c>
      <c r="C106" s="2" t="s">
        <v>19</v>
      </c>
      <c r="D106" s="2" t="s">
        <v>20</v>
      </c>
      <c r="E106" s="3" t="s">
        <v>172</v>
      </c>
      <c r="F106" s="5">
        <v>8398379572</v>
      </c>
      <c r="G106" s="5">
        <v>0</v>
      </c>
      <c r="H106" s="5">
        <v>0</v>
      </c>
      <c r="I106" s="33">
        <f t="shared" si="1"/>
        <v>8398379572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</row>
    <row r="107" spans="1:16" ht="48.75" customHeight="1">
      <c r="A107" s="16" t="s">
        <v>208</v>
      </c>
      <c r="B107" s="21" t="s">
        <v>18</v>
      </c>
      <c r="C107" s="21" t="s">
        <v>19</v>
      </c>
      <c r="D107" s="21" t="s">
        <v>20</v>
      </c>
      <c r="E107" s="15" t="s">
        <v>207</v>
      </c>
      <c r="F107" s="18">
        <f>+F108+F109+F110+F111+F112+F113+F114+F115+F116+F117</f>
        <v>851059776612</v>
      </c>
      <c r="G107" s="5">
        <v>0</v>
      </c>
      <c r="H107" s="5">
        <v>0</v>
      </c>
      <c r="I107" s="34">
        <f t="shared" si="1"/>
        <v>851059776612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</row>
    <row r="108" spans="1:16" ht="48.75" customHeight="1">
      <c r="A108" s="4" t="s">
        <v>173</v>
      </c>
      <c r="B108" s="2" t="s">
        <v>18</v>
      </c>
      <c r="C108" s="2" t="s">
        <v>19</v>
      </c>
      <c r="D108" s="2" t="s">
        <v>20</v>
      </c>
      <c r="E108" s="3" t="s">
        <v>174</v>
      </c>
      <c r="F108" s="5">
        <v>7582384962</v>
      </c>
      <c r="G108" s="5">
        <v>0</v>
      </c>
      <c r="H108" s="5">
        <v>0</v>
      </c>
      <c r="I108" s="33">
        <f t="shared" si="1"/>
        <v>7582384962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</row>
    <row r="109" spans="1:16" ht="48.75" customHeight="1">
      <c r="A109" s="4" t="s">
        <v>175</v>
      </c>
      <c r="B109" s="2" t="s">
        <v>18</v>
      </c>
      <c r="C109" s="2" t="s">
        <v>19</v>
      </c>
      <c r="D109" s="2" t="s">
        <v>20</v>
      </c>
      <c r="E109" s="3" t="s">
        <v>176</v>
      </c>
      <c r="F109" s="5">
        <v>36808336879</v>
      </c>
      <c r="G109" s="5">
        <v>0</v>
      </c>
      <c r="H109" s="5">
        <v>0</v>
      </c>
      <c r="I109" s="33">
        <f t="shared" si="1"/>
        <v>36808336879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</row>
    <row r="110" spans="1:16" ht="48.75" customHeight="1">
      <c r="A110" s="4" t="s">
        <v>177</v>
      </c>
      <c r="B110" s="2" t="s">
        <v>18</v>
      </c>
      <c r="C110" s="2" t="s">
        <v>19</v>
      </c>
      <c r="D110" s="2" t="s">
        <v>20</v>
      </c>
      <c r="E110" s="3" t="s">
        <v>178</v>
      </c>
      <c r="F110" s="5">
        <v>10466340392</v>
      </c>
      <c r="G110" s="5">
        <v>0</v>
      </c>
      <c r="H110" s="5">
        <v>0</v>
      </c>
      <c r="I110" s="33">
        <f t="shared" si="1"/>
        <v>10466340392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</row>
    <row r="111" spans="1:16" ht="48.75" customHeight="1">
      <c r="A111" s="4" t="s">
        <v>179</v>
      </c>
      <c r="B111" s="2" t="s">
        <v>18</v>
      </c>
      <c r="C111" s="2" t="s">
        <v>19</v>
      </c>
      <c r="D111" s="2" t="s">
        <v>20</v>
      </c>
      <c r="E111" s="3" t="s">
        <v>180</v>
      </c>
      <c r="F111" s="5">
        <v>36201046151</v>
      </c>
      <c r="G111" s="5">
        <v>0</v>
      </c>
      <c r="H111" s="5">
        <v>0</v>
      </c>
      <c r="I111" s="33">
        <f t="shared" si="1"/>
        <v>36201046151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</row>
    <row r="112" spans="1:16" ht="48.75" customHeight="1">
      <c r="A112" s="4" t="s">
        <v>181</v>
      </c>
      <c r="B112" s="2" t="s">
        <v>18</v>
      </c>
      <c r="C112" s="2" t="s">
        <v>19</v>
      </c>
      <c r="D112" s="2" t="s">
        <v>20</v>
      </c>
      <c r="E112" s="3" t="s">
        <v>182</v>
      </c>
      <c r="F112" s="5">
        <v>1939954444</v>
      </c>
      <c r="G112" s="5">
        <v>0</v>
      </c>
      <c r="H112" s="5">
        <v>0</v>
      </c>
      <c r="I112" s="33">
        <f t="shared" si="1"/>
        <v>1939954444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</row>
    <row r="113" spans="1:16" ht="48.75" customHeight="1">
      <c r="A113" s="4" t="s">
        <v>183</v>
      </c>
      <c r="B113" s="2" t="s">
        <v>18</v>
      </c>
      <c r="C113" s="2" t="s">
        <v>19</v>
      </c>
      <c r="D113" s="2" t="s">
        <v>20</v>
      </c>
      <c r="E113" s="3" t="s">
        <v>184</v>
      </c>
      <c r="F113" s="5">
        <v>684089570121</v>
      </c>
      <c r="G113" s="5">
        <v>0</v>
      </c>
      <c r="H113" s="5">
        <v>0</v>
      </c>
      <c r="I113" s="33">
        <f t="shared" si="1"/>
        <v>684089570121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</row>
    <row r="114" spans="1:16" ht="48.75" customHeight="1">
      <c r="A114" s="4" t="s">
        <v>185</v>
      </c>
      <c r="B114" s="2" t="s">
        <v>18</v>
      </c>
      <c r="C114" s="2" t="s">
        <v>19</v>
      </c>
      <c r="D114" s="2" t="s">
        <v>20</v>
      </c>
      <c r="E114" s="3" t="s">
        <v>186</v>
      </c>
      <c r="F114" s="5">
        <v>70755357412</v>
      </c>
      <c r="G114" s="5">
        <v>0</v>
      </c>
      <c r="H114" s="5">
        <v>0</v>
      </c>
      <c r="I114" s="33">
        <f t="shared" si="1"/>
        <v>70755357412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</row>
    <row r="115" spans="1:16" ht="48.75" customHeight="1">
      <c r="A115" s="4" t="s">
        <v>187</v>
      </c>
      <c r="B115" s="2" t="s">
        <v>18</v>
      </c>
      <c r="C115" s="2" t="s">
        <v>19</v>
      </c>
      <c r="D115" s="2" t="s">
        <v>20</v>
      </c>
      <c r="E115" s="3" t="s">
        <v>188</v>
      </c>
      <c r="F115" s="5">
        <v>749291100</v>
      </c>
      <c r="G115" s="5">
        <v>0</v>
      </c>
      <c r="H115" s="5">
        <v>0</v>
      </c>
      <c r="I115" s="33">
        <f t="shared" si="1"/>
        <v>749291100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</row>
    <row r="116" spans="1:16" ht="48.75" customHeight="1">
      <c r="A116" s="4" t="s">
        <v>189</v>
      </c>
      <c r="B116" s="2" t="s">
        <v>18</v>
      </c>
      <c r="C116" s="2" t="s">
        <v>19</v>
      </c>
      <c r="D116" s="2" t="s">
        <v>20</v>
      </c>
      <c r="E116" s="3" t="s">
        <v>190</v>
      </c>
      <c r="F116" s="5">
        <v>2414928915</v>
      </c>
      <c r="G116" s="5">
        <v>0</v>
      </c>
      <c r="H116" s="5">
        <v>0</v>
      </c>
      <c r="I116" s="33">
        <f t="shared" si="1"/>
        <v>2414928915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</row>
    <row r="117" spans="1:16" ht="48.75" customHeight="1">
      <c r="A117" s="4" t="s">
        <v>191</v>
      </c>
      <c r="B117" s="2" t="s">
        <v>18</v>
      </c>
      <c r="C117" s="2" t="s">
        <v>19</v>
      </c>
      <c r="D117" s="2" t="s">
        <v>20</v>
      </c>
      <c r="E117" s="3" t="s">
        <v>192</v>
      </c>
      <c r="F117" s="5">
        <v>52566236</v>
      </c>
      <c r="G117" s="5">
        <v>0</v>
      </c>
      <c r="H117" s="5">
        <v>0</v>
      </c>
      <c r="I117" s="33">
        <f t="shared" si="1"/>
        <v>52566236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</row>
    <row r="118" spans="1:16" ht="48.75" customHeight="1">
      <c r="A118" s="16" t="s">
        <v>206</v>
      </c>
      <c r="B118" s="21" t="s">
        <v>18</v>
      </c>
      <c r="C118" s="21" t="s">
        <v>19</v>
      </c>
      <c r="D118" s="21" t="s">
        <v>20</v>
      </c>
      <c r="E118" s="15" t="s">
        <v>205</v>
      </c>
      <c r="F118" s="18">
        <f>+F119+F120</f>
        <v>30341344654</v>
      </c>
      <c r="G118" s="5">
        <v>0</v>
      </c>
      <c r="H118" s="5">
        <v>0</v>
      </c>
      <c r="I118" s="34">
        <f t="shared" si="1"/>
        <v>30341344654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</row>
    <row r="119" spans="1:16" ht="48.75" customHeight="1">
      <c r="A119" s="4" t="s">
        <v>193</v>
      </c>
      <c r="B119" s="2" t="s">
        <v>18</v>
      </c>
      <c r="C119" s="2" t="s">
        <v>19</v>
      </c>
      <c r="D119" s="2" t="s">
        <v>20</v>
      </c>
      <c r="E119" s="3" t="s">
        <v>194</v>
      </c>
      <c r="F119" s="5">
        <v>2731314051</v>
      </c>
      <c r="G119" s="5">
        <v>0</v>
      </c>
      <c r="H119" s="5">
        <v>0</v>
      </c>
      <c r="I119" s="33">
        <f t="shared" si="1"/>
        <v>2731314051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</row>
    <row r="120" spans="1:16" ht="48.75" customHeight="1">
      <c r="A120" s="4" t="s">
        <v>195</v>
      </c>
      <c r="B120" s="2" t="s">
        <v>18</v>
      </c>
      <c r="C120" s="2" t="s">
        <v>19</v>
      </c>
      <c r="D120" s="2" t="s">
        <v>20</v>
      </c>
      <c r="E120" s="3" t="s">
        <v>196</v>
      </c>
      <c r="F120" s="5">
        <v>27610030603</v>
      </c>
      <c r="G120" s="5">
        <v>0</v>
      </c>
      <c r="H120" s="5">
        <v>0</v>
      </c>
      <c r="I120" s="33">
        <f t="shared" si="1"/>
        <v>27610030603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</row>
    <row r="121" spans="1:16" ht="48.75" customHeight="1">
      <c r="A121" s="16" t="s">
        <v>204</v>
      </c>
      <c r="B121" s="21" t="s">
        <v>18</v>
      </c>
      <c r="C121" s="21" t="s">
        <v>19</v>
      </c>
      <c r="D121" s="21" t="s">
        <v>20</v>
      </c>
      <c r="E121" s="15" t="s">
        <v>203</v>
      </c>
      <c r="F121" s="18">
        <f>+F122+F123+F124</f>
        <v>28406680807</v>
      </c>
      <c r="G121" s="5">
        <v>0</v>
      </c>
      <c r="H121" s="5">
        <v>0</v>
      </c>
      <c r="I121" s="34">
        <f t="shared" si="1"/>
        <v>28406680807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</row>
    <row r="122" spans="1:16" ht="48.75" customHeight="1">
      <c r="A122" s="4" t="s">
        <v>197</v>
      </c>
      <c r="B122" s="2" t="s">
        <v>18</v>
      </c>
      <c r="C122" s="2" t="s">
        <v>19</v>
      </c>
      <c r="D122" s="2" t="s">
        <v>20</v>
      </c>
      <c r="E122" s="3" t="s">
        <v>198</v>
      </c>
      <c r="F122" s="5">
        <v>20604745817</v>
      </c>
      <c r="G122" s="5">
        <v>0</v>
      </c>
      <c r="H122" s="5">
        <v>0</v>
      </c>
      <c r="I122" s="33">
        <f t="shared" si="1"/>
        <v>20604745817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</row>
    <row r="123" spans="1:16" ht="48.75" customHeight="1">
      <c r="A123" s="4" t="s">
        <v>199</v>
      </c>
      <c r="B123" s="2" t="s">
        <v>18</v>
      </c>
      <c r="C123" s="2" t="s">
        <v>19</v>
      </c>
      <c r="D123" s="2" t="s">
        <v>20</v>
      </c>
      <c r="E123" s="3" t="s">
        <v>200</v>
      </c>
      <c r="F123" s="5">
        <v>6195697489</v>
      </c>
      <c r="G123" s="5">
        <v>0</v>
      </c>
      <c r="H123" s="5">
        <v>0</v>
      </c>
      <c r="I123" s="33">
        <f t="shared" si="1"/>
        <v>6195697489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</row>
    <row r="124" spans="1:16" ht="48.75" customHeight="1">
      <c r="A124" s="4" t="s">
        <v>201</v>
      </c>
      <c r="B124" s="2" t="s">
        <v>18</v>
      </c>
      <c r="C124" s="2" t="s">
        <v>19</v>
      </c>
      <c r="D124" s="2" t="s">
        <v>20</v>
      </c>
      <c r="E124" s="3" t="s">
        <v>202</v>
      </c>
      <c r="F124" s="5">
        <v>1606237501</v>
      </c>
      <c r="G124" s="5">
        <v>0</v>
      </c>
      <c r="H124" s="5">
        <v>0</v>
      </c>
      <c r="I124" s="33">
        <f t="shared" si="1"/>
        <v>1606237501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</row>
    <row r="125" spans="1:16" ht="27" customHeight="1">
      <c r="A125" s="47" t="s">
        <v>259</v>
      </c>
      <c r="B125" s="48" t="s">
        <v>0</v>
      </c>
      <c r="C125" s="48" t="s">
        <v>0</v>
      </c>
      <c r="D125" s="48" t="s">
        <v>0</v>
      </c>
      <c r="E125" s="49" t="s">
        <v>0</v>
      </c>
      <c r="F125" s="43">
        <f>+F4+F74</f>
        <v>2541693329245</v>
      </c>
      <c r="G125" s="43">
        <v>0</v>
      </c>
      <c r="H125" s="43">
        <v>0</v>
      </c>
      <c r="I125" s="43">
        <f>+F125</f>
        <v>2541693329245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</row>
    <row r="126" spans="1:16" ht="27" customHeight="1">
      <c r="A126" s="4" t="s">
        <v>0</v>
      </c>
      <c r="B126" s="2" t="s">
        <v>0</v>
      </c>
      <c r="C126" s="2" t="s">
        <v>0</v>
      </c>
      <c r="D126" s="2" t="s">
        <v>0</v>
      </c>
      <c r="E126" s="3" t="s">
        <v>0</v>
      </c>
      <c r="F126" s="5"/>
      <c r="G126" s="6" t="s">
        <v>0</v>
      </c>
      <c r="H126" s="6" t="s">
        <v>0</v>
      </c>
      <c r="I126" s="6" t="s">
        <v>0</v>
      </c>
      <c r="J126" s="6" t="s">
        <v>0</v>
      </c>
      <c r="K126" s="6" t="s">
        <v>0</v>
      </c>
      <c r="L126" s="6" t="s">
        <v>0</v>
      </c>
      <c r="M126" s="6" t="s">
        <v>0</v>
      </c>
      <c r="N126" s="6" t="s">
        <v>0</v>
      </c>
      <c r="O126" s="6" t="s">
        <v>0</v>
      </c>
      <c r="P126" s="6" t="s">
        <v>0</v>
      </c>
    </row>
    <row r="128" spans="1:16" ht="27" customHeight="1">
      <c r="F128" s="22"/>
    </row>
    <row r="129" spans="6:6" ht="27" customHeight="1">
      <c r="F129" s="22"/>
    </row>
    <row r="130" spans="6:6" ht="27" customHeight="1">
      <c r="F130" s="22"/>
    </row>
  </sheetData>
  <mergeCells count="5">
    <mergeCell ref="A33:B33"/>
    <mergeCell ref="A60:B60"/>
    <mergeCell ref="A71:E71"/>
    <mergeCell ref="A2:O2"/>
    <mergeCell ref="A1:O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ignoredErrors>
    <ignoredError sqref="F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07A66-7C2E-40CD-9D3B-C2A30B061E90}">
  <dimension ref="A1:P25"/>
  <sheetViews>
    <sheetView showGridLines="0" workbookViewId="0">
      <selection activeCell="F11" sqref="F11"/>
    </sheetView>
  </sheetViews>
  <sheetFormatPr baseColWidth="10" defaultRowHeight="15"/>
  <cols>
    <col min="1" max="1" width="21.5703125" style="7" customWidth="1"/>
    <col min="2" max="2" width="9.5703125" style="7" customWidth="1"/>
    <col min="3" max="3" width="8" style="7" customWidth="1"/>
    <col min="4" max="4" width="9.5703125" style="7" customWidth="1"/>
    <col min="5" max="5" width="27.5703125" style="7" customWidth="1"/>
    <col min="6" max="16" width="18.85546875" style="7" customWidth="1"/>
    <col min="17" max="17" width="0" style="7" hidden="1" customWidth="1"/>
    <col min="18" max="18" width="6.42578125" style="7" customWidth="1"/>
    <col min="19" max="16384" width="11.42578125" style="7"/>
  </cols>
  <sheetData>
    <row r="1" spans="1:16">
      <c r="A1" s="14" t="s">
        <v>0</v>
      </c>
      <c r="B1" s="14" t="s">
        <v>0</v>
      </c>
      <c r="C1" s="14" t="s">
        <v>0</v>
      </c>
      <c r="D1" s="14" t="s">
        <v>0</v>
      </c>
      <c r="E1" s="14" t="s">
        <v>0</v>
      </c>
      <c r="F1" s="14" t="s">
        <v>0</v>
      </c>
      <c r="G1" s="14" t="s">
        <v>0</v>
      </c>
      <c r="H1" s="14" t="s">
        <v>0</v>
      </c>
      <c r="I1" s="14" t="s">
        <v>0</v>
      </c>
      <c r="J1" s="14" t="s">
        <v>0</v>
      </c>
      <c r="K1" s="14" t="s">
        <v>0</v>
      </c>
      <c r="L1" s="14" t="s">
        <v>0</v>
      </c>
      <c r="M1" s="14" t="s">
        <v>0</v>
      </c>
      <c r="N1" s="14" t="s">
        <v>0</v>
      </c>
      <c r="O1" s="14" t="s">
        <v>0</v>
      </c>
      <c r="P1" s="14" t="s">
        <v>0</v>
      </c>
    </row>
    <row r="2" spans="1:16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</row>
    <row r="3" spans="1:16">
      <c r="A3" s="14" t="s">
        <v>0</v>
      </c>
      <c r="B3" s="14" t="s">
        <v>0</v>
      </c>
      <c r="C3" s="14" t="s">
        <v>0</v>
      </c>
      <c r="D3" s="14" t="s">
        <v>0</v>
      </c>
      <c r="E3" s="14" t="s">
        <v>0</v>
      </c>
      <c r="F3" s="14" t="s">
        <v>0</v>
      </c>
      <c r="G3" s="14" t="s">
        <v>0</v>
      </c>
      <c r="H3" s="14" t="s">
        <v>0</v>
      </c>
      <c r="I3" s="14" t="s">
        <v>0</v>
      </c>
      <c r="J3" s="14" t="s">
        <v>0</v>
      </c>
      <c r="K3" s="14" t="s">
        <v>0</v>
      </c>
      <c r="L3" s="14" t="s">
        <v>0</v>
      </c>
      <c r="M3" s="14" t="s">
        <v>0</v>
      </c>
      <c r="N3" s="14" t="s">
        <v>0</v>
      </c>
      <c r="O3" s="14" t="s">
        <v>0</v>
      </c>
      <c r="P3" s="14" t="s">
        <v>0</v>
      </c>
    </row>
    <row r="4" spans="1:16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3" t="s">
        <v>14</v>
      </c>
      <c r="O4" s="13" t="s">
        <v>15</v>
      </c>
      <c r="P4" s="13" t="s">
        <v>16</v>
      </c>
    </row>
    <row r="5" spans="1:16">
      <c r="A5" s="11" t="s">
        <v>237</v>
      </c>
      <c r="B5" s="10" t="s">
        <v>18</v>
      </c>
      <c r="C5" s="10" t="s">
        <v>19</v>
      </c>
      <c r="D5" s="10" t="s">
        <v>20</v>
      </c>
      <c r="E5" s="9" t="s">
        <v>236</v>
      </c>
      <c r="F5" s="12">
        <v>52465000000</v>
      </c>
      <c r="G5" s="12">
        <v>0</v>
      </c>
      <c r="H5" s="12">
        <v>0</v>
      </c>
      <c r="I5" s="12">
        <v>52465000000</v>
      </c>
      <c r="J5" s="12">
        <v>0</v>
      </c>
      <c r="K5" s="12">
        <v>52465000000</v>
      </c>
      <c r="L5" s="12">
        <v>0</v>
      </c>
      <c r="M5" s="12">
        <v>3292994127</v>
      </c>
      <c r="N5" s="12">
        <v>3292994127</v>
      </c>
      <c r="O5" s="12">
        <v>3292994127</v>
      </c>
      <c r="P5" s="12">
        <v>3292994127</v>
      </c>
    </row>
    <row r="6" spans="1:16" ht="22.5">
      <c r="A6" s="11" t="s">
        <v>235</v>
      </c>
      <c r="B6" s="10" t="s">
        <v>18</v>
      </c>
      <c r="C6" s="10" t="s">
        <v>19</v>
      </c>
      <c r="D6" s="10" t="s">
        <v>20</v>
      </c>
      <c r="E6" s="9" t="s">
        <v>234</v>
      </c>
      <c r="F6" s="12">
        <v>20753000000</v>
      </c>
      <c r="G6" s="12">
        <v>0</v>
      </c>
      <c r="H6" s="12">
        <v>0</v>
      </c>
      <c r="I6" s="12">
        <v>20753000000</v>
      </c>
      <c r="J6" s="12">
        <v>0</v>
      </c>
      <c r="K6" s="12">
        <v>20753000000</v>
      </c>
      <c r="L6" s="12">
        <v>0</v>
      </c>
      <c r="M6" s="12">
        <v>302823910</v>
      </c>
      <c r="N6" s="12">
        <v>302823910</v>
      </c>
      <c r="O6" s="12">
        <v>302823910</v>
      </c>
      <c r="P6" s="12">
        <v>302823910</v>
      </c>
    </row>
    <row r="7" spans="1:16" ht="33.75">
      <c r="A7" s="11" t="s">
        <v>233</v>
      </c>
      <c r="B7" s="10" t="s">
        <v>18</v>
      </c>
      <c r="C7" s="10" t="s">
        <v>19</v>
      </c>
      <c r="D7" s="10" t="s">
        <v>20</v>
      </c>
      <c r="E7" s="9" t="s">
        <v>232</v>
      </c>
      <c r="F7" s="12">
        <v>6449000000</v>
      </c>
      <c r="G7" s="12">
        <v>0</v>
      </c>
      <c r="H7" s="12">
        <v>0</v>
      </c>
      <c r="I7" s="12">
        <v>6449000000</v>
      </c>
      <c r="J7" s="12">
        <v>0</v>
      </c>
      <c r="K7" s="12">
        <v>6449000000</v>
      </c>
      <c r="L7" s="12">
        <v>0</v>
      </c>
      <c r="M7" s="12">
        <v>162876846</v>
      </c>
      <c r="N7" s="12">
        <v>162876846</v>
      </c>
      <c r="O7" s="12">
        <v>162876846</v>
      </c>
      <c r="P7" s="12">
        <v>162876846</v>
      </c>
    </row>
    <row r="8" spans="1:16" ht="22.5">
      <c r="A8" s="11" t="s">
        <v>231</v>
      </c>
      <c r="B8" s="10" t="s">
        <v>18</v>
      </c>
      <c r="C8" s="10" t="s">
        <v>19</v>
      </c>
      <c r="D8" s="10" t="s">
        <v>20</v>
      </c>
      <c r="E8" s="9" t="s">
        <v>230</v>
      </c>
      <c r="F8" s="12">
        <v>19998000000</v>
      </c>
      <c r="G8" s="12">
        <v>0</v>
      </c>
      <c r="H8" s="12">
        <v>0</v>
      </c>
      <c r="I8" s="12">
        <v>19998000000</v>
      </c>
      <c r="J8" s="12">
        <v>0</v>
      </c>
      <c r="K8" s="12">
        <v>16414262782.040001</v>
      </c>
      <c r="L8" s="12">
        <v>3583737217.96</v>
      </c>
      <c r="M8" s="12">
        <v>6149552814.04</v>
      </c>
      <c r="N8" s="12">
        <v>271905851</v>
      </c>
      <c r="O8" s="12">
        <v>271905851</v>
      </c>
      <c r="P8" s="12">
        <v>271905851</v>
      </c>
    </row>
    <row r="9" spans="1:16" ht="33.75">
      <c r="A9" s="11" t="s">
        <v>229</v>
      </c>
      <c r="B9" s="10" t="s">
        <v>18</v>
      </c>
      <c r="C9" s="10" t="s">
        <v>19</v>
      </c>
      <c r="D9" s="10" t="s">
        <v>20</v>
      </c>
      <c r="E9" s="9" t="s">
        <v>227</v>
      </c>
      <c r="F9" s="12">
        <v>715971000000</v>
      </c>
      <c r="G9" s="12">
        <v>0</v>
      </c>
      <c r="H9" s="12">
        <v>0</v>
      </c>
      <c r="I9" s="12">
        <v>715971000000</v>
      </c>
      <c r="J9" s="12">
        <v>0</v>
      </c>
      <c r="K9" s="12">
        <v>11293407399</v>
      </c>
      <c r="L9" s="12">
        <v>704677592601</v>
      </c>
      <c r="M9" s="12">
        <v>7568051481.7200003</v>
      </c>
      <c r="N9" s="12">
        <v>111435847</v>
      </c>
      <c r="O9" s="12">
        <v>111435847</v>
      </c>
      <c r="P9" s="12">
        <v>111435847</v>
      </c>
    </row>
    <row r="10" spans="1:16" ht="33.75">
      <c r="A10" s="11" t="s">
        <v>229</v>
      </c>
      <c r="B10" s="10" t="s">
        <v>228</v>
      </c>
      <c r="C10" s="10" t="s">
        <v>145</v>
      </c>
      <c r="D10" s="10" t="s">
        <v>20</v>
      </c>
      <c r="E10" s="9" t="s">
        <v>227</v>
      </c>
      <c r="F10" s="12">
        <v>58704000000</v>
      </c>
      <c r="G10" s="12">
        <v>0</v>
      </c>
      <c r="H10" s="12">
        <v>0</v>
      </c>
      <c r="I10" s="12">
        <v>58704000000</v>
      </c>
      <c r="J10" s="12">
        <v>0</v>
      </c>
      <c r="K10" s="12">
        <v>800000000</v>
      </c>
      <c r="L10" s="12">
        <v>57904000000</v>
      </c>
      <c r="M10" s="12">
        <v>127096162</v>
      </c>
      <c r="N10" s="12">
        <v>127096162</v>
      </c>
      <c r="O10" s="12">
        <v>127096162</v>
      </c>
      <c r="P10" s="12">
        <v>127096162</v>
      </c>
    </row>
    <row r="11" spans="1:16" ht="33.75">
      <c r="A11" s="11" t="s">
        <v>226</v>
      </c>
      <c r="B11" s="10" t="s">
        <v>18</v>
      </c>
      <c r="C11" s="10" t="s">
        <v>19</v>
      </c>
      <c r="D11" s="10" t="s">
        <v>20</v>
      </c>
      <c r="E11" s="9" t="s">
        <v>225</v>
      </c>
      <c r="F11" s="12">
        <v>406000000</v>
      </c>
      <c r="G11" s="12">
        <v>0</v>
      </c>
      <c r="H11" s="12">
        <v>0</v>
      </c>
      <c r="I11" s="12">
        <v>406000000</v>
      </c>
      <c r="J11" s="12">
        <v>0</v>
      </c>
      <c r="K11" s="12">
        <v>356000000</v>
      </c>
      <c r="L11" s="12">
        <v>50000000</v>
      </c>
      <c r="M11" s="12">
        <v>50007284</v>
      </c>
      <c r="N11" s="12">
        <v>48470049</v>
      </c>
      <c r="O11" s="12">
        <v>48470049</v>
      </c>
      <c r="P11" s="12">
        <v>48470049</v>
      </c>
    </row>
    <row r="12" spans="1:16">
      <c r="A12" s="11" t="s">
        <v>224</v>
      </c>
      <c r="B12" s="10" t="s">
        <v>18</v>
      </c>
      <c r="C12" s="10" t="s">
        <v>19</v>
      </c>
      <c r="D12" s="10" t="s">
        <v>20</v>
      </c>
      <c r="E12" s="9" t="s">
        <v>223</v>
      </c>
      <c r="F12" s="12">
        <v>902000000</v>
      </c>
      <c r="G12" s="12">
        <v>0</v>
      </c>
      <c r="H12" s="12">
        <v>0</v>
      </c>
      <c r="I12" s="12">
        <v>902000000</v>
      </c>
      <c r="J12" s="12">
        <v>0</v>
      </c>
      <c r="K12" s="12">
        <v>0</v>
      </c>
      <c r="L12" s="12">
        <v>902000000</v>
      </c>
      <c r="M12" s="12">
        <v>0</v>
      </c>
      <c r="N12" s="12">
        <v>0</v>
      </c>
      <c r="O12" s="12">
        <v>0</v>
      </c>
      <c r="P12" s="12">
        <v>0</v>
      </c>
    </row>
    <row r="13" spans="1:16" ht="22.5">
      <c r="A13" s="11" t="s">
        <v>222</v>
      </c>
      <c r="B13" s="10" t="s">
        <v>18</v>
      </c>
      <c r="C13" s="10" t="s">
        <v>221</v>
      </c>
      <c r="D13" s="10" t="s">
        <v>220</v>
      </c>
      <c r="E13" s="9" t="s">
        <v>219</v>
      </c>
      <c r="F13" s="12">
        <v>5871000000</v>
      </c>
      <c r="G13" s="12">
        <v>0</v>
      </c>
      <c r="H13" s="12">
        <v>0</v>
      </c>
      <c r="I13" s="12">
        <v>5871000000</v>
      </c>
      <c r="J13" s="12">
        <v>0</v>
      </c>
      <c r="K13" s="12">
        <v>0</v>
      </c>
      <c r="L13" s="12">
        <v>5871000000</v>
      </c>
      <c r="M13" s="12">
        <v>0</v>
      </c>
      <c r="N13" s="12">
        <v>0</v>
      </c>
      <c r="O13" s="12">
        <v>0</v>
      </c>
      <c r="P13" s="12">
        <v>0</v>
      </c>
    </row>
    <row r="14" spans="1:16" ht="33.75">
      <c r="A14" s="11" t="s">
        <v>218</v>
      </c>
      <c r="B14" s="10" t="s">
        <v>18</v>
      </c>
      <c r="C14" s="10" t="s">
        <v>19</v>
      </c>
      <c r="D14" s="10" t="s">
        <v>20</v>
      </c>
      <c r="E14" s="9" t="s">
        <v>217</v>
      </c>
      <c r="F14" s="12">
        <v>32971100061</v>
      </c>
      <c r="G14" s="12">
        <v>0</v>
      </c>
      <c r="H14" s="12">
        <v>0</v>
      </c>
      <c r="I14" s="12">
        <v>32971100061</v>
      </c>
      <c r="J14" s="12">
        <v>0</v>
      </c>
      <c r="K14" s="12">
        <v>11561378506.5</v>
      </c>
      <c r="L14" s="12">
        <v>21409721554.5</v>
      </c>
      <c r="M14" s="12">
        <v>5290469664.5</v>
      </c>
      <c r="N14" s="12">
        <v>398922082</v>
      </c>
      <c r="O14" s="12">
        <v>398922082</v>
      </c>
      <c r="P14" s="12">
        <v>398922082</v>
      </c>
    </row>
    <row r="15" spans="1:16" ht="78.75">
      <c r="A15" s="11" t="s">
        <v>216</v>
      </c>
      <c r="B15" s="10" t="s">
        <v>18</v>
      </c>
      <c r="C15" s="10" t="s">
        <v>19</v>
      </c>
      <c r="D15" s="10" t="s">
        <v>20</v>
      </c>
      <c r="E15" s="9" t="s">
        <v>215</v>
      </c>
      <c r="F15" s="12">
        <v>51004696409</v>
      </c>
      <c r="G15" s="12">
        <v>0</v>
      </c>
      <c r="H15" s="12">
        <v>0</v>
      </c>
      <c r="I15" s="12">
        <v>51004696409</v>
      </c>
      <c r="J15" s="12">
        <v>0</v>
      </c>
      <c r="K15" s="12">
        <v>2247326060</v>
      </c>
      <c r="L15" s="12">
        <v>48757370349</v>
      </c>
      <c r="M15" s="12">
        <v>434918516</v>
      </c>
      <c r="N15" s="12">
        <v>3213000</v>
      </c>
      <c r="O15" s="12">
        <v>3213000</v>
      </c>
      <c r="P15" s="12">
        <v>3213000</v>
      </c>
    </row>
    <row r="16" spans="1:16" ht="56.25">
      <c r="A16" s="11" t="s">
        <v>214</v>
      </c>
      <c r="B16" s="10" t="s">
        <v>18</v>
      </c>
      <c r="C16" s="10" t="s">
        <v>19</v>
      </c>
      <c r="D16" s="10" t="s">
        <v>20</v>
      </c>
      <c r="E16" s="9" t="s">
        <v>213</v>
      </c>
      <c r="F16" s="12">
        <v>97926691515</v>
      </c>
      <c r="G16" s="12">
        <v>0</v>
      </c>
      <c r="H16" s="12">
        <v>0</v>
      </c>
      <c r="I16" s="12">
        <v>97926691515</v>
      </c>
      <c r="J16" s="12">
        <v>0</v>
      </c>
      <c r="K16" s="12">
        <v>35848028772.239998</v>
      </c>
      <c r="L16" s="12">
        <v>62078662742.760002</v>
      </c>
      <c r="M16" s="12">
        <v>21624435169.68</v>
      </c>
      <c r="N16" s="12">
        <v>471168159</v>
      </c>
      <c r="O16" s="12">
        <v>471168159</v>
      </c>
      <c r="P16" s="12">
        <v>471168159</v>
      </c>
    </row>
    <row r="17" spans="1:16" ht="78.75">
      <c r="A17" s="11" t="s">
        <v>212</v>
      </c>
      <c r="B17" s="10" t="s">
        <v>18</v>
      </c>
      <c r="C17" s="10" t="s">
        <v>19</v>
      </c>
      <c r="D17" s="10" t="s">
        <v>20</v>
      </c>
      <c r="E17" s="9" t="s">
        <v>211</v>
      </c>
      <c r="F17" s="12">
        <v>36487233346</v>
      </c>
      <c r="G17" s="12">
        <v>0</v>
      </c>
      <c r="H17" s="12">
        <v>0</v>
      </c>
      <c r="I17" s="12">
        <v>36487233346</v>
      </c>
      <c r="J17" s="12">
        <v>0</v>
      </c>
      <c r="K17" s="12">
        <v>10958970633</v>
      </c>
      <c r="L17" s="12">
        <v>25528262713</v>
      </c>
      <c r="M17" s="12">
        <v>3402629587.29</v>
      </c>
      <c r="N17" s="12">
        <v>42508028.289999999</v>
      </c>
      <c r="O17" s="12">
        <v>42508028.289999999</v>
      </c>
      <c r="P17" s="12">
        <v>42508028.289999999</v>
      </c>
    </row>
    <row r="18" spans="1:16" ht="45">
      <c r="A18" s="11" t="s">
        <v>210</v>
      </c>
      <c r="B18" s="10" t="s">
        <v>18</v>
      </c>
      <c r="C18" s="10" t="s">
        <v>19</v>
      </c>
      <c r="D18" s="10" t="s">
        <v>20</v>
      </c>
      <c r="E18" s="9" t="s">
        <v>209</v>
      </c>
      <c r="F18" s="12">
        <v>531976805841</v>
      </c>
      <c r="G18" s="12">
        <v>0</v>
      </c>
      <c r="H18" s="12">
        <v>0</v>
      </c>
      <c r="I18" s="12">
        <v>531976805841</v>
      </c>
      <c r="J18" s="12">
        <v>0</v>
      </c>
      <c r="K18" s="12">
        <v>454714902781.88</v>
      </c>
      <c r="L18" s="12">
        <v>77261903059.119995</v>
      </c>
      <c r="M18" s="12">
        <v>16569707327.450001</v>
      </c>
      <c r="N18" s="12">
        <v>5001781543.5699997</v>
      </c>
      <c r="O18" s="12">
        <v>5001781543.5699997</v>
      </c>
      <c r="P18" s="12">
        <v>5001781543.5699997</v>
      </c>
    </row>
    <row r="19" spans="1:16" ht="45">
      <c r="A19" s="11" t="s">
        <v>208</v>
      </c>
      <c r="B19" s="10" t="s">
        <v>18</v>
      </c>
      <c r="C19" s="10" t="s">
        <v>19</v>
      </c>
      <c r="D19" s="10" t="s">
        <v>20</v>
      </c>
      <c r="E19" s="9" t="s">
        <v>207</v>
      </c>
      <c r="F19" s="12">
        <v>851059776612</v>
      </c>
      <c r="G19" s="12">
        <v>0</v>
      </c>
      <c r="H19" s="12">
        <v>0</v>
      </c>
      <c r="I19" s="12">
        <v>851059776612</v>
      </c>
      <c r="J19" s="12">
        <v>0</v>
      </c>
      <c r="K19" s="12">
        <v>33693796301</v>
      </c>
      <c r="L19" s="12">
        <v>817365980311</v>
      </c>
      <c r="M19" s="12">
        <v>7813804185</v>
      </c>
      <c r="N19" s="12">
        <v>2800736</v>
      </c>
      <c r="O19" s="12">
        <v>2800736</v>
      </c>
      <c r="P19" s="12">
        <v>2800736</v>
      </c>
    </row>
    <row r="20" spans="1:16" ht="78.75">
      <c r="A20" s="11" t="s">
        <v>206</v>
      </c>
      <c r="B20" s="10" t="s">
        <v>18</v>
      </c>
      <c r="C20" s="10" t="s">
        <v>19</v>
      </c>
      <c r="D20" s="10" t="s">
        <v>20</v>
      </c>
      <c r="E20" s="9" t="s">
        <v>205</v>
      </c>
      <c r="F20" s="12">
        <v>30341344654</v>
      </c>
      <c r="G20" s="12">
        <v>0</v>
      </c>
      <c r="H20" s="12">
        <v>0</v>
      </c>
      <c r="I20" s="12">
        <v>30341344654</v>
      </c>
      <c r="J20" s="12">
        <v>0</v>
      </c>
      <c r="K20" s="12">
        <v>13769844499.02</v>
      </c>
      <c r="L20" s="12">
        <v>16571500154.98</v>
      </c>
      <c r="M20" s="12">
        <v>13410350537.1</v>
      </c>
      <c r="N20" s="12">
        <v>1564596.08</v>
      </c>
      <c r="O20" s="12">
        <v>1564596.08</v>
      </c>
      <c r="P20" s="12">
        <v>1564596.08</v>
      </c>
    </row>
    <row r="21" spans="1:16" ht="90">
      <c r="A21" s="11" t="s">
        <v>204</v>
      </c>
      <c r="B21" s="10" t="s">
        <v>18</v>
      </c>
      <c r="C21" s="10" t="s">
        <v>19</v>
      </c>
      <c r="D21" s="10" t="s">
        <v>20</v>
      </c>
      <c r="E21" s="9" t="s">
        <v>203</v>
      </c>
      <c r="F21" s="12">
        <v>28406680807</v>
      </c>
      <c r="G21" s="12">
        <v>0</v>
      </c>
      <c r="H21" s="12">
        <v>0</v>
      </c>
      <c r="I21" s="12">
        <v>28406680807</v>
      </c>
      <c r="J21" s="12">
        <v>0</v>
      </c>
      <c r="K21" s="12">
        <v>24851255851</v>
      </c>
      <c r="L21" s="12">
        <v>3555424956</v>
      </c>
      <c r="M21" s="12">
        <v>5880976171</v>
      </c>
      <c r="N21" s="12">
        <v>540564816</v>
      </c>
      <c r="O21" s="12">
        <v>540564816</v>
      </c>
      <c r="P21" s="12">
        <v>540564816</v>
      </c>
    </row>
    <row r="22" spans="1:16">
      <c r="A22" s="11" t="s">
        <v>0</v>
      </c>
      <c r="B22" s="10" t="s">
        <v>0</v>
      </c>
      <c r="C22" s="10" t="s">
        <v>0</v>
      </c>
      <c r="D22" s="10" t="s">
        <v>0</v>
      </c>
      <c r="E22" s="9" t="s">
        <v>0</v>
      </c>
      <c r="F22" s="12">
        <v>2541693329245</v>
      </c>
      <c r="G22" s="12">
        <v>0</v>
      </c>
      <c r="H22" s="12">
        <v>0</v>
      </c>
      <c r="I22" s="12">
        <v>2541693329245</v>
      </c>
      <c r="J22" s="12">
        <v>0</v>
      </c>
      <c r="K22" s="12">
        <v>696176173585.68005</v>
      </c>
      <c r="L22" s="12">
        <v>1845517155659.3201</v>
      </c>
      <c r="M22" s="12">
        <v>92080693782.779999</v>
      </c>
      <c r="N22" s="12">
        <v>10780125752.940001</v>
      </c>
      <c r="O22" s="12">
        <v>10780125752.940001</v>
      </c>
      <c r="P22" s="12">
        <v>10780125752.940001</v>
      </c>
    </row>
    <row r="23" spans="1:16">
      <c r="A23" s="11" t="s">
        <v>0</v>
      </c>
      <c r="B23" s="10" t="s">
        <v>0</v>
      </c>
      <c r="C23" s="10" t="s">
        <v>0</v>
      </c>
      <c r="D23" s="10" t="s">
        <v>0</v>
      </c>
      <c r="E23" s="9" t="s">
        <v>0</v>
      </c>
      <c r="F23" s="8" t="s">
        <v>0</v>
      </c>
      <c r="G23" s="8" t="s">
        <v>0</v>
      </c>
      <c r="H23" s="8" t="s">
        <v>0</v>
      </c>
      <c r="I23" s="8" t="s">
        <v>0</v>
      </c>
      <c r="J23" s="8" t="s">
        <v>0</v>
      </c>
      <c r="K23" s="8" t="s">
        <v>0</v>
      </c>
      <c r="L23" s="8" t="s">
        <v>0</v>
      </c>
      <c r="M23" s="8" t="s">
        <v>0</v>
      </c>
      <c r="N23" s="8" t="s">
        <v>0</v>
      </c>
      <c r="O23" s="8" t="s">
        <v>0</v>
      </c>
      <c r="P23" s="8" t="s">
        <v>0</v>
      </c>
    </row>
    <row r="24" spans="1:16" ht="0" hidden="1" customHeight="1"/>
    <row r="25" spans="1:16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2023</vt:lpstr>
      <vt:lpstr>AGREGADA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Yiseth Vanessa Moreno Daza</dc:creator>
  <cp:lastModifiedBy>Yiseth Vanessa Moreno Daza</cp:lastModifiedBy>
  <dcterms:created xsi:type="dcterms:W3CDTF">2023-01-31T21:43:21Z</dcterms:created>
  <dcterms:modified xsi:type="dcterms:W3CDTF">2023-01-31T21:43:47Z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