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idadV\OneDrive - Unidad de Victimas\PROCEDIMIENTOS\PLANES EMERGENCIA SST\MATRIZ IDENTIFICACION PELIGROS\"/>
    </mc:Choice>
  </mc:AlternateContent>
  <xr:revisionPtr revIDLastSave="6" documentId="11_A4CCDB63E5DC9BBD1ED44C55C691B035FC63DBE0" xr6:coauthVersionLast="41" xr6:coauthVersionMax="45" xr10:uidLastSave="{FA7EF7C8-E8BD-4C2D-842A-5F4AEC663664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3" r:id="rId4"/>
  </sheets>
  <externalReferences>
    <externalReference r:id="rId5"/>
    <externalReference r:id="rId6"/>
    <externalReference r:id="rId7"/>
  </externalReferences>
  <definedNames>
    <definedName name="_xlnm._FilterDatabase" localSheetId="1" hidden="1">MATRIZ!$A$9:$AH$71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MATRIZ!$A$1:$AH$71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0" i="41" l="1"/>
  <c r="AG60" i="41" s="1"/>
  <c r="AH60" i="41" s="1"/>
  <c r="T60" i="41"/>
  <c r="U60" i="41" s="1"/>
  <c r="V60" i="41" s="1"/>
  <c r="G60" i="41"/>
  <c r="AF32" i="41"/>
  <c r="AG32" i="41" s="1"/>
  <c r="AH32" i="41" s="1"/>
  <c r="T32" i="41"/>
  <c r="U32" i="41" s="1"/>
  <c r="V32" i="41" s="1"/>
  <c r="G32" i="41"/>
  <c r="AF27" i="41"/>
  <c r="AG27" i="41" s="1"/>
  <c r="AH27" i="41" s="1"/>
  <c r="T27" i="41"/>
  <c r="U27" i="41" s="1"/>
  <c r="V27" i="41" s="1"/>
  <c r="G27" i="41"/>
  <c r="AF21" i="41"/>
  <c r="AG21" i="41" s="1"/>
  <c r="AH21" i="41" s="1"/>
  <c r="T21" i="41"/>
  <c r="U21" i="41" s="1"/>
  <c r="V21" i="41" s="1"/>
  <c r="G21" i="41"/>
  <c r="AF18" i="41"/>
  <c r="AG18" i="41" s="1"/>
  <c r="AH18" i="41" s="1"/>
  <c r="T18" i="41"/>
  <c r="U18" i="41" s="1"/>
  <c r="V18" i="41" s="1"/>
  <c r="G18" i="41"/>
  <c r="AF41" i="41"/>
  <c r="AG41" i="41" s="1"/>
  <c r="AH41" i="41" s="1"/>
  <c r="T41" i="41"/>
  <c r="U41" i="41" s="1"/>
  <c r="V41" i="41" s="1"/>
  <c r="G41" i="41"/>
  <c r="AG39" i="41"/>
  <c r="AH39" i="41" s="1"/>
  <c r="AF39" i="41"/>
  <c r="T39" i="41"/>
  <c r="U39" i="41" s="1"/>
  <c r="V39" i="41" s="1"/>
  <c r="G39" i="41"/>
  <c r="AG37" i="41"/>
  <c r="AH37" i="41" s="1"/>
  <c r="AF37" i="41"/>
  <c r="T37" i="41"/>
  <c r="U37" i="41" s="1"/>
  <c r="V37" i="41" s="1"/>
  <c r="G37" i="41"/>
  <c r="AF54" i="41"/>
  <c r="AG54" i="41" s="1"/>
  <c r="AH54" i="41" s="1"/>
  <c r="T54" i="41"/>
  <c r="U54" i="41" s="1"/>
  <c r="V54" i="41" s="1"/>
  <c r="G54" i="41"/>
  <c r="AF70" i="41"/>
  <c r="AG70" i="41" s="1"/>
  <c r="AH70" i="41" s="1"/>
  <c r="T70" i="41"/>
  <c r="U70" i="41" s="1"/>
  <c r="V70" i="41" s="1"/>
  <c r="G70" i="41"/>
  <c r="AF69" i="41"/>
  <c r="AG69" i="41" s="1"/>
  <c r="AH69" i="41" s="1"/>
  <c r="T69" i="41"/>
  <c r="U69" i="41" s="1"/>
  <c r="V69" i="41" s="1"/>
  <c r="G69" i="41"/>
  <c r="AF67" i="41"/>
  <c r="AG67" i="41" s="1"/>
  <c r="AH67" i="41" s="1"/>
  <c r="T67" i="41"/>
  <c r="U67" i="41" s="1"/>
  <c r="V67" i="41" s="1"/>
  <c r="G67" i="41"/>
  <c r="AF62" i="41"/>
  <c r="AG62" i="41" s="1"/>
  <c r="AH62" i="41" s="1"/>
  <c r="T62" i="41"/>
  <c r="U62" i="41" s="1"/>
  <c r="V62" i="41" s="1"/>
  <c r="G62" i="41"/>
  <c r="AF50" i="41"/>
  <c r="AG50" i="41" s="1"/>
  <c r="AH50" i="41" s="1"/>
  <c r="T50" i="41"/>
  <c r="U50" i="41" s="1"/>
  <c r="V50" i="41" s="1"/>
  <c r="G50" i="41"/>
  <c r="AF45" i="41"/>
  <c r="AG45" i="41" s="1"/>
  <c r="AH45" i="41" s="1"/>
  <c r="T45" i="41"/>
  <c r="U45" i="41" s="1"/>
  <c r="V45" i="41" s="1"/>
  <c r="G45" i="41"/>
  <c r="AF43" i="41" l="1"/>
  <c r="AG43" i="41" s="1"/>
  <c r="AH43" i="41" s="1"/>
  <c r="T43" i="41"/>
  <c r="U43" i="41" s="1"/>
  <c r="V43" i="41" s="1"/>
  <c r="AF65" i="41"/>
  <c r="AG65" i="41" s="1"/>
  <c r="AH65" i="41" s="1"/>
  <c r="T65" i="41"/>
  <c r="U65" i="41" s="1"/>
  <c r="V65" i="41" s="1"/>
  <c r="G65" i="41"/>
  <c r="AF64" i="41"/>
  <c r="AG64" i="41" s="1"/>
  <c r="AH64" i="41" s="1"/>
  <c r="T64" i="41"/>
  <c r="U64" i="41" s="1"/>
  <c r="V64" i="41" s="1"/>
  <c r="G64" i="41"/>
  <c r="AF63" i="41"/>
  <c r="AG63" i="41" s="1"/>
  <c r="AH63" i="41" s="1"/>
  <c r="T63" i="41"/>
  <c r="U63" i="41" s="1"/>
  <c r="V63" i="41" s="1"/>
  <c r="G63" i="41"/>
  <c r="AF61" i="41"/>
  <c r="AG61" i="41" s="1"/>
  <c r="AH61" i="41" s="1"/>
  <c r="T61" i="41"/>
  <c r="U61" i="41" s="1"/>
  <c r="V61" i="41" s="1"/>
  <c r="G61" i="41"/>
  <c r="AF35" i="41" l="1"/>
  <c r="AG35" i="41" s="1"/>
  <c r="AH35" i="41" s="1"/>
  <c r="T35" i="41"/>
  <c r="U35" i="41" s="1"/>
  <c r="V35" i="41" s="1"/>
  <c r="G35" i="41"/>
  <c r="AF34" i="41"/>
  <c r="AG34" i="41" s="1"/>
  <c r="AH34" i="41" s="1"/>
  <c r="T34" i="41"/>
  <c r="U34" i="41" s="1"/>
  <c r="V34" i="41" s="1"/>
  <c r="G34" i="41"/>
  <c r="AF33" i="41"/>
  <c r="AG33" i="41" s="1"/>
  <c r="AH33" i="41" s="1"/>
  <c r="T33" i="41"/>
  <c r="U33" i="41" s="1"/>
  <c r="V33" i="41" s="1"/>
  <c r="G33" i="41"/>
  <c r="AF31" i="41"/>
  <c r="AG31" i="41" s="1"/>
  <c r="AH31" i="41" s="1"/>
  <c r="T31" i="41"/>
  <c r="U31" i="41" s="1"/>
  <c r="V31" i="41" s="1"/>
  <c r="G31" i="41"/>
  <c r="AF30" i="41"/>
  <c r="AG30" i="41" s="1"/>
  <c r="AH30" i="41" s="1"/>
  <c r="T30" i="41"/>
  <c r="U30" i="41" s="1"/>
  <c r="V30" i="41" s="1"/>
  <c r="G30" i="41"/>
  <c r="AF29" i="41"/>
  <c r="AG29" i="41" s="1"/>
  <c r="AH29" i="41" s="1"/>
  <c r="T29" i="41"/>
  <c r="U29" i="41" s="1"/>
  <c r="V29" i="41" s="1"/>
  <c r="G29" i="41"/>
  <c r="AF28" i="41"/>
  <c r="AG28" i="41" s="1"/>
  <c r="AH28" i="41" s="1"/>
  <c r="T28" i="41"/>
  <c r="U28" i="41" s="1"/>
  <c r="V28" i="41" s="1"/>
  <c r="G28" i="41"/>
  <c r="AG26" i="41"/>
  <c r="AH26" i="41" s="1"/>
  <c r="U26" i="41"/>
  <c r="V26" i="41" s="1"/>
  <c r="AG25" i="41"/>
  <c r="AH25" i="41" s="1"/>
  <c r="U25" i="41"/>
  <c r="V25" i="41" s="1"/>
  <c r="AF24" i="41"/>
  <c r="AG24" i="41" s="1"/>
  <c r="AH24" i="41" s="1"/>
  <c r="T24" i="41"/>
  <c r="U24" i="41" s="1"/>
  <c r="V24" i="41" s="1"/>
  <c r="G24" i="41"/>
  <c r="AF23" i="41"/>
  <c r="AG23" i="41" s="1"/>
  <c r="AH23" i="41" s="1"/>
  <c r="T23" i="41"/>
  <c r="U23" i="41" s="1"/>
  <c r="V23" i="41" s="1"/>
  <c r="G23" i="41"/>
  <c r="AG22" i="41" l="1"/>
  <c r="AH22" i="41" s="1"/>
  <c r="U22" i="41"/>
  <c r="V22" i="41" s="1"/>
  <c r="AF20" i="41"/>
  <c r="AG20" i="41" s="1"/>
  <c r="AH20" i="41" s="1"/>
  <c r="T20" i="41"/>
  <c r="U20" i="41" s="1"/>
  <c r="V20" i="41" s="1"/>
  <c r="G20" i="41"/>
  <c r="AF19" i="41"/>
  <c r="AG19" i="41" s="1"/>
  <c r="AH19" i="41" s="1"/>
  <c r="T19" i="41"/>
  <c r="U19" i="41" s="1"/>
  <c r="V19" i="41" s="1"/>
  <c r="G19" i="41"/>
  <c r="AF17" i="41"/>
  <c r="AG17" i="41" s="1"/>
  <c r="AH17" i="41" s="1"/>
  <c r="T17" i="41"/>
  <c r="U17" i="41" s="1"/>
  <c r="V17" i="41" s="1"/>
  <c r="G17" i="41"/>
  <c r="AF16" i="41"/>
  <c r="AG16" i="41" s="1"/>
  <c r="AH16" i="41" s="1"/>
  <c r="T16" i="41"/>
  <c r="U16" i="41" s="1"/>
  <c r="V16" i="41" s="1"/>
  <c r="G16" i="41"/>
  <c r="AF11" i="41" l="1"/>
  <c r="AG11" i="41" s="1"/>
  <c r="AH11" i="41" s="1"/>
  <c r="T11" i="41"/>
  <c r="U11" i="41" s="1"/>
  <c r="V11" i="41" s="1"/>
  <c r="G11" i="41"/>
  <c r="AF15" i="41"/>
  <c r="AG15" i="41" s="1"/>
  <c r="AH15" i="41" s="1"/>
  <c r="T15" i="41"/>
  <c r="U15" i="41" s="1"/>
  <c r="V15" i="41" s="1"/>
  <c r="G15" i="41"/>
  <c r="AF14" i="41"/>
  <c r="AG14" i="41" s="1"/>
  <c r="AH14" i="41" s="1"/>
  <c r="T14" i="41"/>
  <c r="U14" i="41" s="1"/>
  <c r="V14" i="41" s="1"/>
  <c r="G14" i="41"/>
  <c r="AF13" i="41"/>
  <c r="AG13" i="41" s="1"/>
  <c r="AH13" i="41" s="1"/>
  <c r="T13" i="41"/>
  <c r="U13" i="41" s="1"/>
  <c r="V13" i="41" s="1"/>
  <c r="G13" i="41"/>
  <c r="AF12" i="41"/>
  <c r="AG12" i="41" s="1"/>
  <c r="AH12" i="41" s="1"/>
  <c r="T12" i="41"/>
  <c r="U12" i="41" s="1"/>
  <c r="V12" i="41" s="1"/>
  <c r="G12" i="41"/>
  <c r="AF10" i="41"/>
  <c r="AG10" i="41" s="1"/>
  <c r="AH10" i="41" s="1"/>
  <c r="T10" i="41"/>
  <c r="U10" i="41" s="1"/>
  <c r="V10" i="41" s="1"/>
  <c r="G10" i="41"/>
  <c r="AF40" i="41"/>
  <c r="AG40" i="41" s="1"/>
  <c r="AH40" i="41" s="1"/>
  <c r="T40" i="41"/>
  <c r="U40" i="41" s="1"/>
  <c r="V40" i="41" s="1"/>
  <c r="G40" i="41"/>
  <c r="AF42" i="41"/>
  <c r="AG42" i="41" s="1"/>
  <c r="AH42" i="41" s="1"/>
  <c r="T42" i="41"/>
  <c r="U42" i="41" s="1"/>
  <c r="V42" i="41" s="1"/>
  <c r="G42" i="41"/>
  <c r="AF38" i="41" l="1"/>
  <c r="AG38" i="41" s="1"/>
  <c r="AH38" i="41" s="1"/>
  <c r="T38" i="41"/>
  <c r="U38" i="41" s="1"/>
  <c r="V38" i="41" s="1"/>
  <c r="G38" i="41"/>
  <c r="G36" i="41" l="1"/>
  <c r="T36" i="41"/>
  <c r="U36" i="41" s="1"/>
  <c r="V36" i="41" s="1"/>
  <c r="AF36" i="41"/>
  <c r="AG36" i="41" s="1"/>
  <c r="AH36" i="41" s="1"/>
  <c r="T44" i="41"/>
  <c r="U44" i="41" s="1"/>
  <c r="V44" i="41" s="1"/>
  <c r="AF44" i="41"/>
  <c r="AG44" i="41" s="1"/>
  <c r="AH44" i="41" s="1"/>
  <c r="G48" i="41" l="1"/>
  <c r="AF46" i="41" l="1"/>
  <c r="AG46" i="41" s="1"/>
  <c r="AH46" i="41" s="1"/>
  <c r="T46" i="41"/>
  <c r="U46" i="41" s="1"/>
  <c r="V46" i="41" s="1"/>
  <c r="G46" i="41"/>
  <c r="AC6" i="41" l="1"/>
  <c r="G47" i="41" l="1"/>
  <c r="G49" i="41"/>
  <c r="G51" i="41"/>
  <c r="G52" i="41"/>
  <c r="G53" i="41"/>
  <c r="G55" i="41"/>
  <c r="G56" i="41"/>
  <c r="G57" i="41"/>
  <c r="G58" i="41"/>
  <c r="G59" i="41"/>
  <c r="G66" i="41"/>
  <c r="G68" i="41"/>
  <c r="G71" i="41"/>
  <c r="AF71" i="41"/>
  <c r="AG71" i="41" s="1"/>
  <c r="AH71" i="41" s="1"/>
  <c r="T71" i="41"/>
  <c r="U71" i="41" s="1"/>
  <c r="V71" i="41" s="1"/>
  <c r="AF51" i="41" l="1"/>
  <c r="AG51" i="41" s="1"/>
  <c r="AH51" i="41" s="1"/>
  <c r="T51" i="41"/>
  <c r="U51" i="41" s="1"/>
  <c r="V51" i="41" s="1"/>
  <c r="AF66" i="41" l="1"/>
  <c r="AG66" i="41" s="1"/>
  <c r="AH66" i="41" s="1"/>
  <c r="AF68" i="41"/>
  <c r="AG68" i="41" s="1"/>
  <c r="AH68" i="41" s="1"/>
  <c r="T66" i="41"/>
  <c r="U66" i="41" s="1"/>
  <c r="V66" i="41" s="1"/>
  <c r="T68" i="41"/>
  <c r="U68" i="41" s="1"/>
  <c r="V68" i="41" s="1"/>
  <c r="AF58" i="41" l="1"/>
  <c r="AG58" i="41" s="1"/>
  <c r="AH58" i="41" s="1"/>
  <c r="AF59" i="41"/>
  <c r="AG59" i="41" s="1"/>
  <c r="AH59" i="41" s="1"/>
  <c r="T58" i="41"/>
  <c r="U58" i="41" s="1"/>
  <c r="V58" i="41" s="1"/>
  <c r="T59" i="41"/>
  <c r="U59" i="41" s="1"/>
  <c r="V59" i="41" s="1"/>
  <c r="T56" i="41" l="1"/>
  <c r="U56" i="41" s="1"/>
  <c r="V56" i="41" s="1"/>
  <c r="T57" i="41"/>
  <c r="U57" i="41" s="1"/>
  <c r="V57" i="41" s="1"/>
  <c r="AF55" i="41"/>
  <c r="AG55" i="41" s="1"/>
  <c r="AH55" i="41" s="1"/>
  <c r="AF56" i="41"/>
  <c r="AG56" i="41" s="1"/>
  <c r="AH56" i="41" s="1"/>
  <c r="AF57" i="41"/>
  <c r="AG57" i="41" s="1"/>
  <c r="AH57" i="41" s="1"/>
  <c r="T55" i="41"/>
  <c r="U55" i="41" s="1"/>
  <c r="V55" i="41" s="1"/>
  <c r="AF53" i="41" l="1"/>
  <c r="AG53" i="41" s="1"/>
  <c r="AH53" i="41" s="1"/>
  <c r="T53" i="41"/>
  <c r="U53" i="41" s="1"/>
  <c r="V53" i="41" s="1"/>
  <c r="AF52" i="41" l="1"/>
  <c r="AG52" i="41" s="1"/>
  <c r="AH52" i="41" s="1"/>
  <c r="T52" i="41"/>
  <c r="U52" i="41" s="1"/>
  <c r="V52" i="41" s="1"/>
  <c r="AF49" i="41" l="1"/>
  <c r="AG49" i="41" s="1"/>
  <c r="AH49" i="41" s="1"/>
  <c r="T49" i="41"/>
  <c r="U49" i="41" s="1"/>
  <c r="V49" i="41" s="1"/>
  <c r="AF48" i="41"/>
  <c r="AG48" i="41" s="1"/>
  <c r="AH48" i="41" s="1"/>
  <c r="T48" i="41"/>
  <c r="U48" i="41" s="1"/>
  <c r="V48" i="41" s="1"/>
  <c r="AF47" i="41"/>
  <c r="AG47" i="41" s="1"/>
  <c r="AH47" i="41" s="1"/>
  <c r="T47" i="41"/>
  <c r="U47" i="41" s="1"/>
  <c r="V47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<sst xmlns="http://schemas.openxmlformats.org/spreadsheetml/2006/main" count="923" uniqueCount="403">
  <si>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</si>
  <si>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</si>
  <si>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</si>
  <si>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</si>
  <si>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</si>
  <si>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</si>
  <si>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</si>
  <si>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</si>
  <si>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</si>
  <si>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</si>
  <si>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</si>
  <si>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</si>
  <si>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</si>
  <si>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</si>
  <si>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</si>
  <si>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</si>
  <si>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</si>
  <si>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</si>
  <si>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</si>
  <si>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</si>
  <si>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</si>
  <si>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</si>
  <si>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</si>
  <si>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</si>
  <si>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</si>
  <si>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</si>
  <si>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</si>
  <si>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</si>
  <si>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</si>
  <si>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</si>
  <si>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</si>
  <si>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</si>
  <si>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</si>
  <si>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</si>
  <si>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</si>
  <si>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</si>
  <si>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</si>
  <si>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</si>
  <si>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</si>
  <si>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</si>
  <si>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</si>
  <si>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</si>
  <si>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</si>
  <si>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</si>
  <si>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</si>
  <si>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</si>
  <si>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</si>
  <si>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</si>
  <si>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</si>
  <si>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</si>
  <si>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</si>
  <si>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</si>
  <si>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</si>
  <si>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</si>
  <si>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</si>
  <si>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</si>
  <si>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</si>
  <si>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</si>
  <si>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</si>
  <si>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</si>
  <si>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</si>
  <si>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</si>
  <si>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</si>
  <si>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</si>
  <si>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</si>
  <si>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</si>
  <si>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</si>
  <si>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</si>
  <si>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</si>
  <si>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</si>
  <si>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</si>
  <si>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</si>
  <si>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</si>
  <si>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</si>
  <si>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</si>
  <si>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</si>
  <si>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</si>
  <si>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</si>
  <si>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</si>
  <si>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</si>
  <si>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</si>
  <si>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</si>
  <si>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</si>
  <si>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</si>
  <si>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</si>
  <si>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</si>
  <si>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</si>
  <si>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</si>
  <si>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</si>
  <si>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</si>
  <si>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</si>
  <si>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</si>
  <si>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</si>
  <si>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</si>
  <si>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</si>
  <si>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</si>
  <si>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</si>
  <si>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</si>
  <si>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</si>
  <si>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</si>
  <si>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</si>
  <si>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</si>
  <si>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</si>
  <si>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</si>
  <si>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</si>
  <si>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</si>
  <si>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</si>
  <si>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</si>
  <si>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</si>
  <si>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</si>
  <si>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</si>
  <si>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</si>
  <si>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</si>
  <si>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</si>
  <si>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</si>
  <si>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</si>
  <si>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</si>
  <si>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</si>
  <si>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</si>
  <si>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</si>
  <si>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</si>
  <si>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</si>
  <si>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</si>
  <si>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</si>
  <si>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</si>
  <si>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</si>
  <si>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</si>
  <si>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</si>
  <si>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</si>
  <si>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</si>
  <si>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</si>
  <si>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</si>
  <si>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</si>
  <si>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</si>
  <si>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</si>
  <si>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</si>
  <si>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</si>
  <si>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</si>
  <si>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</si>
  <si>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</si>
  <si>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</si>
  <si>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</si>
  <si>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</si>
  <si>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</si>
  <si>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</si>
  <si>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</si>
  <si>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</si>
  <si>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</si>
  <si>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</si>
  <si>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</si>
  <si>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</si>
  <si>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</si>
  <si>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</si>
  <si>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</si>
  <si>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DIRECCIÓN TERRITORIAL:</t>
  </si>
  <si>
    <t>Misional y administrativo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</si>
  <si>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</si>
  <si>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</si>
  <si>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</si>
  <si>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</si>
  <si>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</si>
  <si>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</si>
  <si>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</si>
  <si>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Administrativas - oficinas</t>
  </si>
  <si>
    <t>Gérmenes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</si>
  <si>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</si>
  <si>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r>
      <rPr>
        <b/>
        <sz val="9"/>
        <rFont val="Arial"/>
        <family val="2"/>
      </rPr>
      <t>Gestión organizaciona</t>
    </r>
    <r>
      <rPr>
        <sz val="9"/>
        <rFont val="Arial"/>
        <family val="2"/>
      </rPr>
      <t>l: Estilo de mando, pago, contratación, participación, inducción y capacitación, bienestar social, evaluación del desempeño y manejo de cambios</t>
    </r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</si>
  <si>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</si>
  <si>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</si>
  <si>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</si>
  <si>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</si>
  <si>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</si>
  <si>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</si>
  <si>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</si>
  <si>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</si>
  <si>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</si>
  <si>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</si>
  <si>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</si>
  <si>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</si>
  <si>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</si>
  <si>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</si>
  <si>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</si>
  <si>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Síndrome cervical por tensión, síndrome del túnel carpiano, tendinitis, dedo en gatillo, bursitis, lumbalgia.</t>
  </si>
  <si>
    <t>Eléctrico - (alta, media y baja tensión, estática por contacto indirecto)</t>
  </si>
  <si>
    <t>Efectos directos: Quemadura superficial, lesiones oftalmológicas.</t>
  </si>
  <si>
    <t>Tecnológico (explosión, fuga, derrame de sustancias químicas, incendio)</t>
  </si>
  <si>
    <t>Superficies de trabajo (irregulares, deslizantes, con diferencia del nivel, calientes)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</si>
  <si>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</si>
  <si>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</si>
  <si>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</si>
  <si>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Daños en infraestructura.</t>
  </si>
  <si>
    <t>Fenómenos naturales</t>
  </si>
  <si>
    <t>Pueden generar consecuencias indeseables para los trabajadores.</t>
  </si>
  <si>
    <t>Instalaciones eléctricas bajo la norma RETIE</t>
  </si>
  <si>
    <t>Lesión de tejidos blandos, lesiones osteomusculares, fracturas, muerte.</t>
  </si>
  <si>
    <t>Pueden generar consecuencias indeseables para los trabajadores, como daños a la salud, al ambiente, infraestructura y equipos.</t>
  </si>
  <si>
    <t>Eléctrico - canalización inadecuada de cables eléctricos y de computo</t>
  </si>
  <si>
    <t xml:space="preserve">CIUDAD:  </t>
  </si>
  <si>
    <t>DIRECCIÓN:</t>
  </si>
  <si>
    <t>CLASIFICACION DE LA TAREA</t>
  </si>
  <si>
    <t>EFECTOS POSIBLES</t>
  </si>
  <si>
    <t>Funcionarios:</t>
  </si>
  <si>
    <t>Actualiza:</t>
  </si>
  <si>
    <t>Operador:</t>
  </si>
  <si>
    <t>Total personas:</t>
  </si>
  <si>
    <t>Golpes, caídas. Generado por cables sin canalizar en puestos de trabajo.</t>
  </si>
  <si>
    <t>Lesión de tejidos blandos, lesiones osteomusculares, muerte. Generado por incendios.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</si>
  <si>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</si>
  <si>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</si>
  <si>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</si>
  <si>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Caídas, lesiones de tejidos blandos y osteomusculares. Por caidas al mismo o diferente nivel.</t>
  </si>
  <si>
    <t>Daños en la piel como quemaduras, erupciones e incluso provocar cáncer de piel, aumento de la temperatura de la piel. Generado por el uso de microondas</t>
  </si>
  <si>
    <t>Desarrollo de enfermedades infectocontagiosas como hepatitis, SIDA, herpes, tuberculosis,
zoonosis, carbunco, leptospirosis, fiebre tifoidea, tétanos, infecciones, entre otras. Por contacto con personas contaminadas.</t>
  </si>
  <si>
    <t>Desarrollo de enfermedades infectocontagiosas como hepatitis, SIDA, herpes, tuberculosis,
zoonosis, carbunco, leptospirosis, fiebre tifoidea, tétanos, infecciones, entre otras. Por contacto de superficies en baños.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</si>
  <si>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</si>
  <si>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mando de los jefes.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</si>
  <si>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</si>
  <si>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</si>
  <si>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</si>
  <si>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</si>
  <si>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Contusiones, lesión de tejidos blandos, lesiones osteomusculares. Generado por instalaciones y elementos diferentes a la sede administrativa.</t>
  </si>
  <si>
    <t>Contusiones, lesión de tejidos blandos, lesiones osteomusculares. Generado por caminos veredales, pisos resbalosos.</t>
  </si>
  <si>
    <t>Contusiones, lesión de tejidos blandos, lesiones osteomusculares. Generado por objetos mal ubicados.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</si>
  <si>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</si>
  <si>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</si>
  <si>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t>Desarrollo de enfermedades infectocontagiosas como hepatitis, SIDA, herpes, tuberculosis,
zoonosis, carbunco, leptospirosis, fiebre tifoidea, tétanos, infecciones, entre otras. Generado por el consumo de alimentos contaminados.</t>
  </si>
  <si>
    <t>Desarrollo de enfermedades infectocontagiosas como hepatitis, SIDA, herpes, tuberculosis,
zoonosis, carbunco, leptospirosis, fiebre tifoidea, tétanos, infecciones, entre otras. Generado por picaduras de insectos en zonas de campo.</t>
  </si>
  <si>
    <t>Desarrollo de enfermedades infectocontagiosas como hepatitis, SIDA, herpes, tuberculosis,
zoonosis, carbunco, leptospirosis, fiebre tifoidea, tétanos, infecciones, entre otras. Generado por caninos, ofidios u otros animales.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</si>
  <si>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</si>
  <si>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</si>
  <si>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Elaborar, actualizar, socializar y/o publicar documentos según requerimientos legales, técnicos y operativos, reuniones internas, atención al público y labores propias de los cargos.</t>
  </si>
  <si>
    <t>Visitantes:</t>
  </si>
  <si>
    <t>Contusiones, lesión de tejidos blandos, lesiones osteomusculares. Generado por cajas mal apliladas.</t>
  </si>
  <si>
    <t>Antioquia</t>
  </si>
  <si>
    <t>Medellín</t>
  </si>
  <si>
    <t>Calle 49 No. 50 - 21 Piso 14 - 15</t>
  </si>
  <si>
    <t>Sede administrativa - Calle 49 No. 50 - 21 Piso 14 - 15</t>
  </si>
  <si>
    <t>FISICOS</t>
  </si>
  <si>
    <t>Caídas, lesiones de tejidos blandos y osteomusculares, fatiga visual, contaminación visual. Generado por elementos presentes en pasillo y muebles.</t>
  </si>
  <si>
    <t>QUIMICOS</t>
  </si>
  <si>
    <t xml:space="preserve">Heridas, cortaduras, chuzones, machucones. Generado por el uso de herramientas de oficina.
</t>
  </si>
  <si>
    <t>Heridas, Golpes, Contusiones, Caídas al mismo nivel. Generado por ascenso y descenso por escaleras de forma regular, superficies lisas e irregulares</t>
  </si>
  <si>
    <t>Cambios en la vía acústica, cefalea, dificultad de concentración, estrés, emociones, irritabilidad, sensaciones (zumbidos, tinitus). Generado por condiciones propias del área de trabajo (teléfonos, personal dentro de las áreas, voces).</t>
  </si>
  <si>
    <t>Resfriado Común, Sinositus, Rinitis, Neumonia, Neumoconiosis, Cefaleas. Generado por particulas en el ambiente como polvo, humo, gases de exhostos.</t>
  </si>
  <si>
    <t>Fatiga,dolor abdominal,dolor en oídos,asfixia, hipoxia, aumento de estrés. Generado por traslado a ciudades en avión.</t>
  </si>
  <si>
    <t>Dolor de espalda y de extremidades superiores e inferiores.  Fatiga y espasmos musculares</t>
  </si>
  <si>
    <t>Fatiga y desgaste visual, cefalea</t>
  </si>
  <si>
    <t>* Limpieza y desinfección de superficies de trabajo
* Lavado de manos con abundante jabón de espuma
* Desinfección de las manos por medio de gel antibacterial</t>
  </si>
  <si>
    <t>* Limpieza y desinfección de superficies de trabajo y objetos
* Lavado de manos con abundante jabón de espuma
* Desinfección de las manos por medio de gel antibacterial
* Mantener aireado las áreas de trabajo</t>
  </si>
  <si>
    <t>* Limpieza y desinfección de las áreas
* Lavado de manos con abundante jabón de espuma
* Desinfección de las manos por medio de gel antibacterial</t>
  </si>
  <si>
    <t>* Lavado de manos con abundante jabón de espuma
* Desinfección de las manos por medio de gel antibacterial</t>
  </si>
  <si>
    <t>*Gorra 
* Gafas con filtro UV - como responsabilidad del funcionario o contratista</t>
  </si>
  <si>
    <t>* Uso de protector auditivo</t>
  </si>
  <si>
    <t xml:space="preserve">* Protector auditivo
</t>
  </si>
  <si>
    <t>Enfermedades respiratorias, alergias, Sinositus, Rinitis, Asma, Neumoconiosis. Generado por dispersión de particulas sólidas suspendidas en el aire (hollín, polen, moho).</t>
  </si>
  <si>
    <t>* Herramientas manuales de oficina en mal estado</t>
  </si>
  <si>
    <t>* Adecuación de los puestos de trabajo en el área de la recepción</t>
  </si>
  <si>
    <t>Calzado adecuado (zapatos con tacon bajo o botas de seguridad)</t>
  </si>
  <si>
    <t>* Eliminar los elementos que no se utilicen</t>
  </si>
  <si>
    <t>* Instalación de archivadores y ordenadores</t>
  </si>
  <si>
    <t>* Instalación de archivadores y ordenadores
* Anclar la estantería a pared y/o techo</t>
  </si>
  <si>
    <t>* Canalizar todo el cableado de los puestos de trabajo
* Evitar los cables largos y sueltos
* Realizar capacitación de prevención de accidentes 
* Socializar la matriz de identificación de peligros
* Fomentar el autocuidado</t>
  </si>
  <si>
    <t>* Instalación de dispensadores de gel antibacterial</t>
  </si>
  <si>
    <t>* Capacitar a los empleados sobre riesgo biológico
* Programa de vigilancia epidemiológica
* Programa de bioseguridad
* Hacer seguimiento al estado de salud de los empleados
* Publicaciones de medidas de prevención sobre riesgos biológicos en SUMA
* Realizar campañas de lavado correcto de manos y desinfección de las mismas
* Fomentar el autocuidado
* Mantener las áreas de trabajo limpias
* Contratación de personal de servicios generales</t>
  </si>
  <si>
    <t>* Capacitar los empleados sobre riesgo biológico
* Programa de vigilancia epidemiológica
* Programa de bioseguridad
* Hacer seguimiento al estado de salud de los empleados
* Publicaciones de medidas de prevención sobre riesgos biológicos en SUMA y por correo electrónico
* Realizar campañas de lavado correcto de manos y desinfección de las mismas
* Mantener las áreas de trabajo limpias
* Fomentar el autocuidado
* Contratación de personal de servicios generales</t>
  </si>
  <si>
    <t>* Capacitar a los empleados sobre riesgo biológico
* Programa de vigilancia epidemiológica
* Programa de bioseguridad
* Hacer seguimiento al estado de salud de los empleados
* Publicaciones de medidas de prevención sobre riesgos biológicos en SUMA
* Mantener las áreas de trabajo limpias
* Fomentar el autocuidado
* Realizar campañas de lavado correcto de manos y desinfección de las mismas</t>
  </si>
  <si>
    <t>* Autocuidado
* Asistir a las capacitaciones programadas por el empleador sobre los riesgos en la utilización de transporte terrestre, aéreo y fluvial
* Realizar pausas activas</t>
  </si>
  <si>
    <t>* Modificar la temperatura del aire acondicionado</t>
  </si>
  <si>
    <t>* Autocuidado
* Asistir a las capacitaciones programadas por el empleador sobre riesgos físicos por presión atmosférica
* Suministrar al empleador información clara y completa sobre su estado de salud</t>
  </si>
  <si>
    <t>* Hacer seguimiento a las condiciones de salud de los empleados
* Capacitar a los empleados sobre percepción del riesgo en la utilización de transporte terrestre, aéreo o fluvial
* Fomentar el autocuidado</t>
  </si>
  <si>
    <t>* Autocuidado
* Asistir a las capacitaciones programadas por el empleador sobre riesgos químico
* Suministrar al empleador información clara y completa sobre su estado de salud
* Informar sobre las condiciones de riesgo que se presenten en el  sitio de trabajo</t>
  </si>
  <si>
    <t>* Autocuidado
* Asistir a las capacitaciones programadas por el empleador sobre conservación auditiva 
* Hacer uso adecuado de teléfonos fijos y celulares
* Evitar exposiciones innecesarias a elevados niveles de ruido
* Ajustar el volumen de celulares o teléfonos fijos
* Realizar pausas activas
* Informar sobre las condiciones de riesgo que se presenten en el sitio de trabajo</t>
  </si>
  <si>
    <t>* Autocuidado
* Asistir a las capacitaciones programadas por el empleador
* Hacer un uso adecuado de los equipos
* Informar sobre las condiciones de riesgo que se presenten en el sitio de trabajo</t>
  </si>
  <si>
    <t>* Autocuidado
* Asistir a las capacitaciones sobre riesgo biológico programadas por el empleador
* Suministrar al empleador información clara y completa sobre su estado de salud
* Identificar y evaluar los riesgos del lugar donde se está realizando la actividad y aplicar las medidas correctivas necesarias</t>
  </si>
  <si>
    <t>* Autocuidado
* Asistir a las capacitaciones sobre riesgo biológico  programadas por el empleador
* Suministrar al empleador información clara y completa sobre su estado de salud
* Identificar y evaluar los riesgos del lugar donde se está realizando la actividad y aplicar las medidas correctivas necesarias</t>
  </si>
  <si>
    <t>* Autocuidado
* Asistir a las capacitaciones programadas por el empleador sobre riesgos químico
* Suministrar al empleador información clara y completa sobre su estado de salud
* Informar sobre las condiciones de riesgo que se presenten en el  sitio de trabajo
* Identificar y evaluar los riesgos del lugar donde se está realizando la actividad y aplicar las medidas correctivas necesarias</t>
  </si>
  <si>
    <t>* Tapabocas
* Guantes quirurgicos
* Gafas de Bioseguridad
(Verificación por parte del contratista a sus trabajadores la entrega de EPI)</t>
  </si>
  <si>
    <t>* Protocolo de vigilancia epidemiológica
* Capacitar a los empleados sobre riesgos quimicos 
* Normas y procedimientos para el manejo adecuados de los productos químicos
* Etiquetado correcto de los productos químicos
* Disponibilidad de hojas de seguridad (MSDS)
* Inspecciones de seguridad para verificar el manejo adecuado de los productos químicos
* Señalización de áreas en mantenimiento ej.: baños
* Evitar la presencia de otras personas en las zonas donde se este realizando la limpieza
* Reducción del tiempo de exposición
* Fomentar el autocuidado</t>
  </si>
  <si>
    <t>* Tapabocas</t>
  </si>
  <si>
    <t>* Autocuidado
* Asistir a las capacitaciones programadas por el empleador
* Realizar pausas activas
* Suministrar al empleador información clara y completa sobre su estado de salud
* Informar sobre las condiciones de riesgo que se presenten en el  sitio de trabajo
* Participar en la prevención de riesgos psicosociales mediante las actividades que realice la empresa</t>
  </si>
  <si>
    <t>* Charlas preventivas acerca de percepción del riesgo en la utilización de transporte terrestre, aéreo o fluvial
* Hacer seguimiento a la ejecución de las pausas activas
* Reducción del tiempo de exposición
* Fomentar el autocuidado</t>
  </si>
  <si>
    <t>* Reparación de la base de la puerta
* Señalizar el área que se encuentra en riesgo
* Capacitaciones en prevención del riesgo biomecánico
* Realizar inspecciones de seguridad para evaluar las condiciones de riesgos en las instalaciones
* Fomentar el autocuidado</t>
  </si>
  <si>
    <t>* Instalación de pasamanos en las escaleras y el baño del piso 14
* Mantenimiento a la superficie de la puerta en el piso 14 y 15</t>
  </si>
  <si>
    <t>* Almacenamiento de sustancias químicas de aseo dentro de armarios</t>
  </si>
  <si>
    <t>* Sistema de detección y extinción de incendio (gabinetes contra incendio, splinkers y extintores)</t>
  </si>
  <si>
    <t>* Capacitar a los empleados sobre prevención de accidentes laborales y educación vial
* Fomentar el respeto al cumplimiento de las normas de circulación
* Fomentar el autocuidado</t>
  </si>
  <si>
    <t>* Instalación de cámaras de seguridad</t>
  </si>
  <si>
    <t>* Control y seguimiento a proveedores de transporte contratados directamente por la Unidad
* Capacitar a los empleados sobre prevención de accidentes laborales y educación vial
* Fomentar el respeto al cumplimiento de las normas de circulación
* Fomentar el autocuidado</t>
  </si>
  <si>
    <t>Elementos de bioseguridad para brigadistas</t>
  </si>
  <si>
    <t>Caídas, lesiones de tejidos blandos y osteomusculares, fatiga visual, contaminación visual. Generado por trabajo en casa.</t>
  </si>
  <si>
    <t>* Capacitación en prevención de riesgos eléctricos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Fomentar el autocuidado</t>
  </si>
  <si>
    <t>Contusiones, lesión de tejidos blandos, lesiones osteomusculares. Generado por instalaciones y elementos diferentes a la sede administrativa (trabajo en casa)</t>
  </si>
  <si>
    <t>Efectos directos: Quemadura superficial, lesiones oftalmológicas. Generado en trabajo en casa</t>
  </si>
  <si>
    <t>Pueden generar consecuencias indeseables para los trabajadores, como daños a la salud, al ambiente, infraestructura y equipos. Trabajo en casa</t>
  </si>
  <si>
    <t>Pueden generar consecuencias indeseables para los trabajadores. (Trabajo en casa)</t>
  </si>
  <si>
    <t>Daños en infraestructura. (Trabajo en casa)</t>
  </si>
  <si>
    <t>Lesión de tejidos blandos, lesiones osteomusculares, muerte. Generado por incendios (Trabajo en casa)</t>
  </si>
  <si>
    <t>Síndrome cervical por tensión, síndrome del túnel carpiano, tendinitis, dedo en gatillo, bursitis, lumbalgia. Generado en trabajo en casa</t>
  </si>
  <si>
    <t>Dolor de espalda y de extremidades superiores e inferiores.  Fatiga y espasmos musculares. Generado en trabajo en casa</t>
  </si>
  <si>
    <t>Fatiga y desgaste visual, cefalea. Generado en trabajo en casa</t>
  </si>
  <si>
    <t>* Publicaciones de medidas de prevención sobre riesgos biológicos en SUMA
* Capacitar a los empleados sobre riesgo biológico
* Programa de vigilancia epidemiológica
* Programa de bioseguridad
* Hacer seguimiento al estado de salud de los empleados
* Seguimiento y control de esquema de vacunación hepatitis y tétanos
* Fomentar el autocuidado</t>
  </si>
  <si>
    <t>* Publicaciones de medidas de prevención sobre riesgos físicos en SUMA
* Informar y capacitar a los empleados sobre los riesgos y las medidas de prevención  por exposición a radiaciones no ionizantes
* Mantenimiento preventivo de los equipos
* Mantener limpios los equipos
* Fomentar el autocuidado</t>
  </si>
  <si>
    <t>Cambios en la vía acústica, cefalea, dificultad de concentración, estrés, emociones, irritabilidad, sensaciones (zumbidos, tinitus). Generado por condiciones propias en trabajo en casa (teléfonos, personal dentro de las áreas, voces).</t>
  </si>
  <si>
    <t>* Publicaciones de medidas de prevención sobre conservación auditiva en SUMA
* Capacitación para los empleados sobre conservación auditiva
* Campañas de sencibilización para el ajuste de volumen en teléfonos fijos y celulares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Reducción de tiempo de exposición
* Fomentar el autocuidado</t>
  </si>
  <si>
    <t>Calor: Aumenta la irritabilidad, incapacidad para concentrarse, erupción, calambres, agotamiento, sincope por calor, convulsiones, sudoración intensa. Generado por exposición a altas temperaturas en trabajo en casa.</t>
  </si>
  <si>
    <t>* Publicaciones de medidas de prevención por temperaturas extremas en SUMA
* Hacer seguimiento a las condiciones de salud de los empleados
* Capacitación para los empleados sobre  prevención por temperaturas extremas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Reducción de tiempo de exposición
* Fomentar el autocuidado</t>
  </si>
  <si>
    <t>* Autocuidado
* Asistir a las capacitaciones programadas por el empleador 
* Suministrar al empleador información clara y completa sobre su estado de salud
* Realizar pausas activas
* Informar sobre las condiciones de riesgo que se presenten en el sitio de trabajo
* Identificar y evaluar los riesgos del lugar donde se está realizando la actividad y aplicar las medidas correctivas necesarias</t>
  </si>
  <si>
    <t>* Autocuidado
* Asistir a las capacitaciones programadas por el empleador 
* Suministrar al empleador información clara y completa sobre su estado de salud
* Realizar pausas activas
* Informar sobre las condiciones de riesgo que se presenten en el sitio de trabajo
* Identificar y evaluar los riesgos del lugar donde se está realizando la actividad y aplicar las medidas correctivas necesarias
* Establecer periodos de descanso 
* Mantenerse hidratado
* Asegurarse de cumplir con las normas y atender las recomendaciones del empleador y la ARL
* Identificar los peligros y riesgos a los que se encuentra expuestos</t>
  </si>
  <si>
    <t>* Autocuidado
* Asistir a las capacitaciones programadas por el empleador
* Realizar pausas activas
* Suministrar al empleador información clara y completa sobre su estado de salud
* Informar sobre las condiciones de riesgo que se presenten en el  sitio de trabajo
* Participar en la prevención de riesgos psicosociales mediante las actividades que realice la empresa
* Asegurarse de cumplir con las normas y atender las recomendaciones del empleador y la ARL
* Identificar los peligros y riesgos a los que se encuentra expuestos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</si>
  <si>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mando de los jefes en trabajo en casa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</si>
  <si>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 en trabajo en casa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</si>
  <si>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</t>
    </r>
  </si>
  <si>
    <t>* Capacitar a los empleados sobre  identificación y control de peligros y riesgos.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Fomentar el autocuidado</t>
  </si>
  <si>
    <t>Caídas, lesiones de tejidos blandos y osteomusculares. Por caidas al mismo o diferente nivel en trabajo en casa</t>
  </si>
  <si>
    <t>* Instalación de dispensadores de gel antibacterial
* Lavamanos portátiles</t>
  </si>
  <si>
    <t>Diana María Salazar Alzate</t>
  </si>
  <si>
    <t>EDWARD VICENTE RAMIREZ AMAYA</t>
  </si>
  <si>
    <t>Fiebre alta, tos, dificultad para respirar, fatiga, secreciones nasales, malestar general, infección respiratoria aguda,  muerte generado por contagio del virus COVID-19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</si>
  <si>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</si>
  <si>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</t>
  </si>
  <si>
    <t>Golpes, lesiones, fracturas, contusiones, muerte. Generados por el uso de transporte plúbico terrestre o fluvial.</t>
  </si>
  <si>
    <t>* Publicaciones de medidas de prevención sobre riesgos físicos en SUMA
* Capacitación para los empleados sobre conservación auditiva
* Campañas de sencibilización para el ajuste de volumen en teléfonos fijos y celulares
* Aplicar normas y políticas para asegurar un sitio de trabajo agradable
* Hacer seguimiento a la ejecución de las pausas activas
* Fomentar el autocuidado</t>
  </si>
  <si>
    <t>* Publicaciones de medidas de prevención por temperaturas extremas en SUMA
* Hacer seguimiento a las condiciones de salud de los empleados
* Controlar en ambientes los límites permisibles de alta o baja temperatura 
* Capacitación para los empleados sobre  prevención para evitar choques de calor, especialmente en actividades a cielo abierto
* Mantenimiento preventivo a los equipos de ventilación
* Evitar corrientes de aire molestas sobre los trabajadores
* Establecer periodos de descanso en recintos climatizados
* Garantizar disponibilidad de agua y otras bebidas hidratantes
* Hacer seguimiento a la ejecución de las pausas activas
* Reducción del tiempo de exposición
* Fomentar el autocuidado</t>
  </si>
  <si>
    <t>* Tapabocas
* Guantes quirurgicos
* Gafas de Bioseguridad
(EPP suministrados por el contratista)</t>
  </si>
  <si>
    <t>* Protocolo de vigilancia epidemiológica
* Capacitaciones preventiva sobre riesgos químicos (polvos orgánicos e inorgánicos)
* Realizar mantenimiento y revisión periódica de los sistemas de ventilación 
* Mantener ventilado el área de trabajo
* Mantener limpio las áreas de trabajo 
* Señalización de áreas en mantenimiento
* Evitar la presencia de otras personas en las zonas donde se este realizando la limpieza
* Fomentar el autocuidado</t>
  </si>
  <si>
    <t>* Capacitación preventiva sobre riesgos químicos por material particulado
* Realizar mantenimiento y revisión periódica de los sistemas de ventilación 
* Mantener ventilado el área de trabajo 
* Mantener limpio las áreas de trabajo 
* Evitar la presencia de otras personas en las zonas donde se este realizando la limpieza
* Fomentar el autocuidado</t>
  </si>
  <si>
    <t>* SVE en riesgo Psicosocial
* Aplicación de batería de R.P.
* Fomentar estrategias de comunicación entre los niveles
* Capacitar a los empleados sobre riesgo psicosocial
* Formación de directivos en estilos de liderazgo y manejo de conflictos
* Intervención: (trabajo en equipo, liderazgo, clima laboral
* Crear ambientes laborales confortables y adecuados para la ejecución de la tarea
* Crear espacios de participación de los empleados
* Establecer mecanismos de control y/o vigilancia que impidan situaciones de riesgo
* Organización del trabajo para controlar los factores de riesgo psicosocial
* Dar información sobre los procesos de trabajo
* Definir claramente los roles y responsabilidades
* Potenciar la creatividad y capacidades de los empleados
* Desarrollar programas de intervención en crisis
* Conformación del comité de convivencia laboral
* Fomentar el autocuidado</t>
  </si>
  <si>
    <t>* SVE en riesgo Psicosocial 
* Establecer horarios de trabajo
* Comunicación entre los niveles
* Capacitar a los empleados sobre riesgo psicosocial
* Formación de directivos en estilos de liderazgo y manejo de conflictos
* Intervención: (trabajo en equipo, liderazgo, clima laboral)
* Crear ambientes laborales confortables y adecuados para la ejecución de la tarea
* Crear espacios de participación de los empleados
* Establecer mecanismos de control y/o vigilancia que impidan situaciones de riesgo
* Organización del trabajo para controlar los factores de riesgo psicosocial
* Dar información sobre los procesos de trabajo
* Definir claramente los roles y responsabilidades
* Potenciar la creatividad y capacidades de los empleados
* Desarrollar programas de intervención en crisis
* Conformación del comité de convivencia laboral
* Fomentar el autocuidado</t>
  </si>
  <si>
    <t>* SVE en riesgo Psicosocial 
* Aplicación de batería de R.P.
* Intervención: (trabajo en equipo, liderazgo, clima laboral
* Fomentar estrategias de comunicación entre los niveles
* Capacitar a los empleados sobre riesgo psicosocial
* Crear ambientes laborales confortables y adecuados para la ejecución de la tarea
* Crear espacios de participación de los empleados en la toma en decisiones
* Establecer mecanismos de control y/o vigilancia que impidan situaciones de riesgo
* Organización del trabajo para controlar los factores de riesgo psicosocial
* Dar información sobre los procesos de trabajo
* Definir claramente los roles y responsabilidades
* Desarrollar programas de intervención en crisis
* Hacer seguimiento a la ejecucion de las pausas activas
* Fomentar el autocuidado</t>
  </si>
  <si>
    <t>* SVE en riesgo Psicosocial 
* Aplicación de batería de R.P.
* Intervención: (trabajo en equipo, liderazgo, clima laboral)
* Fomentar estrategias de comunicación entre los niveles
* Capacitar a los empleados sobre riesgo psicosocial
* Crear ambientes laborales confortables y adecuados para la ejecución de la tarea
* Crear espacios de participación de los empleados en la toma en decisiones
* Establecer mecanismos de control y/o vigilancia que impidan situaciones de riesgo
* Organización del trabajo para controlar los factores de riesgo psicosocial
* Dar información sobre los procesos de trabajo
* Definir claramente los roles y responsabilidades
* Desarrollar programas de intervención en crisis
* Conformación del comité de convivencia laboral
* Fomentar el apoyo entre el equipo de trabajo en la realización de las tareas
* Fomentar el autocuidado</t>
  </si>
  <si>
    <t>* SVE en riesgo Psicosocial 
* Aplicación de batería de R.P.
* Intervención: (trabajo en equipo, liderazgo, clima laboral)
* Fomentar estrategias de comunicación entre los niveles
* Capacitar a los empleados sobre riesgo psicosocial
* Crear ambientes laborales confortables y adecuados para la ejecución de la tarea
* Crear espacios de participación de los empleados en la toma en decisiones
* Establecer mecanismos de control y/o vigilancia que impidan situaciones de riesgo
* Organización del trabajo para controlar los factores de riesgo psicosocial
* Dar información sobre los procesos de trabajo
* Definir claramente los roles y responsabilidades
* Desarrollar programas de intervención en crisis
* Hacer seguimiento a la ejecucion de las pausas activas
* Fomentar el autocuidado</t>
  </si>
  <si>
    <t>* SVE en riesgo Psicosocial 
* Establecer horarios de trabajo
* Intervención: (trabajo en equipo, liderazgo, clima laboral)
* Fomentar estrategias de comunicación entre los niveles
* Capacitar a los empleados sobre riesgo psicosocial
* Crear ambientes laborales confortables y adecuados para la ejecución de la tarea
* Crear espacios de participación de los empleados en la toma en decisiones
* Establecer mecanismos de control y/o vigilancia que impidan situaciones de riesgo
* Organización del trabajo para controlar los factores de riesgo psicosocial
* Dar información sobre los procesos de trabajo
* Definir claramente los roles y responsabilidades
* Desarrollar programas de intervención en crisis
* Hacer seguimiento a la ejecucion de las pausas activas
* Fomentar el autocuidado</t>
  </si>
  <si>
    <t>* Autocuidado
* Asistir a las capacitaciones programadas por el empleador
* Realizar pausas activas
* Informar sobre las condiciones de riesgo que se presenten en el  sitio de trabajo
* Reportar inmediatamente todo accidente o incidente de trabajo
* Cumplir con la programación de los exámenes médicos
* Hacer el trabajo de manera segura
* Utilizar los equipos y herramientas suministrados en forma adecuada</t>
  </si>
  <si>
    <t>* Publicaciones de prevención de enfermedades músculo esqueléticas por SUMA
* Capacitación sobre higiene postural y de pausas activas
* Coordinación de actividades de prevención con la ARL
* Implementar el PVE para desórdenes músculo esqueléticos
* Realizar exámenes médicos periódicos con énfasis osteomusculares
* Inspecciones preventivas en los puesto de trabajo
* Organizar el trabajo de forma que los trabajadores varíen su actividad
* Hacer seguimiento a la ejecución de las pausas activas
* Reducción de tiempo de exposición
* Fomentar el autocuidado</t>
  </si>
  <si>
    <t>* Publicaciones de prevención de enfermedades músculo esqueléticas por SUMA
* Capacitación sobre higiene postural y de pausas activas
* Organizar el trabajo de forma que los trabajadores varíen su actividad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Reducción de tiempo de exposición
* Fomentar el autocuidado</t>
  </si>
  <si>
    <t>* Autocuidado
* Asistir a las capacitaciones programadas por el empleador
* Realizar pausas activas
* Informar sobre las condiciones de riesgo que se presenten en el  sitio de trabajo
* Reportar inmediatamente todo accidente o incidente de trabajo
* Hacer el trabajo de manera segura
* Asegurarse de cumplir con las normas y atender las recomendaciones del empleador y la ARL
* Identificar los peligros y riesgos a los que se encuentra expuesto
* Utilizar los equipos y herramientas suministrados en forma adecuada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</si>
  <si>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 Realizar exámenes médicos periódicos con énfasis osteomuscular
* Hacer seguimiento a la ejecución de las pausas activas
* Realizar inspecciones preventivas en los puesto de trabajo
* Organizar el trabajo de forma que los trabajadores varíen su actividad
* Realizar estudio ergonómico específico de puesto de trabajo
* Disponer de mobiliario y  equipamiento adecuado 
* Reducción del tiempo de exposición
* Fomentar el autocuidado</t>
  </si>
  <si>
    <t>* Autocuidado
* Asistir a las capacitaciones programadas por el empleador
* Realizar pausas activas
* Informar sobre las condiciones de riesgo que se presenten en el  sitio de trabajo
* Reportar inmediatamente todo accidente o incidente de trabajo
* Hacer el trabajo de manera segura
* Cumplir con la programación de los exámenes médicos
* Mantener el área de trabajo ordenado
* Utilizar los equipos y herramientas suministrados en forma adecuada</t>
  </si>
  <si>
    <t>* Publicaciones de prevención de enfermedades visuales por SUMA
* Capacitación sobre conservación y cuidado visual
* Realizar jornadas de salud visual
* Realizar exámenes médicos con énfasis en optometría
* Hacer seguimiento a la ejecución de las pausas activas
* Realizar inspecciones preventivas en los puesto de trabajo
* Utilizar la iluminación adecuada
* Reducción del tiempo de exposición
* Fomentar el autocuidado</t>
  </si>
  <si>
    <t>* Autocuidado
* Asistir a las capacitaciones programadas por el empleador
* Realizar pausas activas
* Informar sobre las condiciones de riesgo que se presenten en el  sitio de trabajo
* Reportar inmediatamente todo accidente o incidente de trabajo
* Hacer el trabajo de manera segura
* Cumplir con la programación de los exámenes médicos
* Utilizar los equipos y herramientas suministrados en forma adecuada</t>
  </si>
  <si>
    <t>* Publicaciones de prevención de enfermedades visuales por SUMA
* Capacitación sobre conservación y cuidado visual
* Organizar el trabajo de forma que los trabajadores varíen su actividad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Reducción de tiempo de exposición
* Fomentar el autocuidado</t>
  </si>
  <si>
    <t>* Ayudas mecánicas (grúas, carretillas elevadoras, etc)</t>
  </si>
  <si>
    <t>* Capacitación en prevención del riesgo biomecánico por manejo manual de cargas
* Entrenamiento en técnicas seguras para la manipulación de las cargas
* Supervisión de las lobores que van a realizar los empleados
* Limitar o disminuir los desplazamientos con carga
* Hacer seguimiento a la ejecución de las pausas activas
* Reducir tiempo de exposición
* Mejorar condiciones de la carga (como grúas, carretillas elevadoras, etc.)
* Fomentar el autocuidado</t>
  </si>
  <si>
    <t>* Autocuidado
* Asistir a las capacitaciones programadas por el empleador
* Realizar pausas activas
* Informar sobre las condiciones de riesgo que se presenten en el  sitio de trabajo
* Reportar inmediatamente todo accidente o incidente de trabajo
* Hacer el trabajo de manera segura
* Cumplir con la programación de los exámenes médicos
* Utilizar adecuadamente los procedimientos para las tareas asignadas</t>
  </si>
  <si>
    <t>Lesiones en manos y tejidos blandos. Generado por el  choque con la puerta donde está ubicado el archivo en el piso 15</t>
  </si>
  <si>
    <t>* Mantenimiento preventivo de la puerta donde está ubicado el archivo en el piso 15</t>
  </si>
  <si>
    <t>* Autocuidado
* Asistir a las capacitaciones programadas por el empleador
* Informar empleador sobre  las condiciones inseguras 
* Tener precaución al momento de circular por el área del archivo
* Reportar inmediatamente todo accidente o incidente de trabajo</t>
  </si>
  <si>
    <t>* Señalización de áreas con superficies irregulares
* Capacitación en prevención del riesgo
* Realizar inspecciones de seguridad para verificar el estado de las superficies de trabajo
* Utilizar iluminación adecuada
* Demarcación del área de circulación 
* Mantener limpio y seco las área de circulación
* Mantener despejados las zonas de tránsito de cables, mangueras, alambres y obstáculos en general
* Disponer de superficies antideslizantes y homogéneas
* Fomentar el autocuidado</t>
  </si>
  <si>
    <t>* Autocuidado
* Asistir a las capacitaciones programadas por el empleador
* Informar sobre las condiciones de riesgo que se presenten en el  sitio de trabajo
* Reportar inmediatamente todo accidente o incidente de trabajo</t>
  </si>
  <si>
    <t>* Realizar el seguimiento al cumplimiento del programa de orden y aseo
* Capacitación en prevención de riesgos e higiene
* Realizar inspecciones de seguridad en instalaciones y puestos de trabajo
* Señalizar las áreas de peligro
* Mantener limpio y ordenado las áreas de trabajo
* Mantener los depósitos despejados
* Delimitar y señalar la ubicación de las cosas
* Conservar el espacio adecuado para materiales, herramientas y equipos
* Realizar campañas de orden y aseo en los puestos de trabajo
* Fomentar el autocuidado</t>
  </si>
  <si>
    <t>* Autocuidado
* Asistir a las capacitaciones programadas por el empleador
* Informar sobre las condiciones de riesgo que se presenten en el  sitio de trabajo
* Reportar inmediatamente todo accidente o incidente de trabajo
* Mantener limpio y ordenado el área de trabajo
* Colocar cada cosa en su lugar y eliminar lo que no sirva</t>
  </si>
  <si>
    <t>* Capacitación en prevención de riesgos e higiene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Fomentar el autocuidado</t>
  </si>
  <si>
    <t>* Autocuidado
* Asistir a las capacitaciones programadas por el empleador
* Informar sobre las condiciones de riesgo que se presenten en el  sitio de trabajo
* Reportar inmediatamente todo accidente o incidente de trabajo
* Mantener limpio y ordenado el área de trabajo
* Asegurarse de cumplir con las normas y atender las recomendaciones del empleador y la ARL
* Identificar los peligros y riesgos a los que se encuentra expuestos</t>
  </si>
  <si>
    <t>* Realizar el seguimiento al cumplimiento del programa de orden y aseo
* Capacitación en prevención de riesgos e higiene
* Realizar inspecciones de seguridad en instalaciones y puestos de trabajo
* Señalizar las áreas de peligro
* Mantener limpio y ordenado las áreas de trabajo
* Mantener los depósitos despejados
* Delimitar y señalar la ubicación de las cosas
* Conservar el espacio adecuado para materiales, herramientas y equipos
* Evitar las alturas excesivas en el apilamiento de materiales
* Realizar campañas de orden y aseo en los puestos de trabajo
* Implementar una estrategia concurso por oficinas y puestos de trabajo, con el fin de propiciar la cultura del orden y el aseo
* Fomerntar el autocuidado</t>
  </si>
  <si>
    <t>* Autocuidado
* Asistir a las capacitaciones programadas por el empleador
* Informar sobre las condiciones de riesgo que se presenten en el  sitio de trabajo
* Reportar inmediatamente todo accidente o incidente de trabajo
* Mantener limpio y ordenado el área de trabajo
* Colocar cada cosa en su lugar y eliminar lo que no sirva
* Consuma los alimentos sólo en los sitios indicados</t>
  </si>
  <si>
    <t>* Realizar mantenimiento preventivo a equipos y herramientas
* Realizar inspecciones de seguridad para verificar el estado de los equipos y herramientas
* Capacitación en prevención de accidentes
* Capacitación sobre el manejo adecuado de equipos y herramientas
* Socializar la matriz de identificación de peligros
* Disponer de las herramientas adecuadas para el desarrollo de cada actividad
* Procedimientos seguros de trabajo en la manipulación de herramientas</t>
  </si>
  <si>
    <t>* Autocuidado
* Asistir a las capacitaciones programadas por el empleador
* Informar sobre las condiciones de riesgo que se presenten en el  sitio de trabajo
* Reportar inmediatamente todo accidente o incidente
* Mantener el lugar de trabajo limpio y ordenado
* Usar  adecuadamente las herramientas para cada trabajo
* Hacer una inspección a los equipos y herramientas antes de usarlos</t>
  </si>
  <si>
    <t>* Mantenimiento periódico de las instalaciones eléctricas
* Señalización de puntos eléctricos (cajas  de tacos y cuarto de servidor)
* Realizar capacitación de prevención de accidentes 
* Socializar la matriz de identificación de peligros
* Evitar la utilización de aparatos o equipos eléctricos en caso de lluvia o humedad
* Evitar sobrecargar la instalación eléctrica instalando adaptadores (“ladrones”)
* Disponer de personal capacitado  para que se actúe en caso de emergencia
* Uso de sistema de puesta a tierra
* Fomentar el autocuidado</t>
  </si>
  <si>
    <t>* Autocuidado
* Asistir a las capacitaciones programadas por el empleador
* Informar sobre las condiciones de riesgo que se presenten en el  sitio de trabajo
* Reportar inmediatamente todo accidente o incidente
* Mantener el lugar de trabajo limpio y ordenado
* Usar  adecuadamente los equipos eléctricos</t>
  </si>
  <si>
    <t>* Autocuidado
* Asistir a las capacitaciones programadas por el empleador
* Informar sobre las condiciones de riesgo que se presenten en el  sitio de trabajo
* Reportar inmediatamente todo accidente o incidente de trabajo
* Instalaciones eléctricas en buen estado
* Desconectar los equipos evitando halar del cable
* Organizar los cables de manera que no interfieran con cajones, puertas, partes salientes del escritorio o con el cuerpo
* Asegurarse que las tomas tengan polo a tierra
* Verificar el estado del cableado
* Asegurarse de cumplir con las normas y atender las recomendaciones del empleador y la ARL
* Identificar los peligros y riesgos a los que se encuentra expuesto</t>
  </si>
  <si>
    <t>* Reportar inmediatamente todo accidente o incidente de trabajo
* Identificar y evaluar los riesgos del lugar donde se está realizando la actividad y aplicar las medidas correctivas necesarias</t>
  </si>
  <si>
    <t>* Reportar inmediatamente todo accidente o incidente de trabajo
* Hacer el trabajo de manera segura
* Asegurarse de cumplir con las normas y atender las recomendaciones del empleador y la ARL
* Identificar los peligros y riesgos a los que se encuentra expuestos
* Utilizar los equipos y herramientas suministrados en forma adecuada
* Hacer uso adecuado de teléfonos fijos y celulares
* Evitar exposiciones innecesarias a elevados niveles de ruido
* Ajustar el volumen de celulares o teléfonos fijos</t>
  </si>
  <si>
    <t>* Autocuidado
* Asistir a las capacitaciones programadas por el empleador
* Informar sobre las condiciones de riesgo que se presenten en el  sitio de trabajo
* Reportar inmediatamente todo accidente o incidente de trabajo.
* Evitar pisar los cables</t>
  </si>
  <si>
    <t>Lesión de tejidos blandos, lesiones osteomusculares, intoxicación. Generado por derrame de productos químicos.</t>
  </si>
  <si>
    <t>* Capacitación sobre riesgos por condiciones de seguridad
* Capacitación en el manejo de sustancias químicas
* Inventarios de productos químicos de aseo con su respectivas hojas de seguridad
* Procedimientos seguros para el manejo de productos químicos
* Mantener ventilado el área de trabajo 
* Mantener limpio las áreas de trabajo 
* Evitar la presencia de otras personas en las zonas donde se este realizando la limpieza
* Almanecer adecuadamente los productos químicos
* Fomentar el autocuidado</t>
  </si>
  <si>
    <t>* Autocuidado
* Asistir a las capacitaciones programadas por el empleador
* Reportar inmediatamente todo accidente o incidente de trabajo
* Conocer y aplicar el procedimiento de emergencias del sitio de trabajo</t>
  </si>
  <si>
    <t>* Mantenimiento preventivo de la red contra incendios
* Hacer inspecciones a equipos de emergencias para verificar su estado
* Capacitar a los empleados en la identificación y control de peligros y riesgos
* Implementar plan de prevención, preparación y respuesta ante  emergencias
* Realizar simulacros de evacuación
* Conformación de brigada de emergencias con recurso suficientes en equipos y personal
* Capacitar a los brigadistas en uso adecuado de extintores
* Procedimientos operativos para atención en caso incendio
* Divulgación de plan de emergencia
* Fomerntar el autocuidado</t>
  </si>
  <si>
    <t>* Autocuidado
* Asistir a las capacitaciones programadas por el empleador
* Reportar inmediatamente todo accidente o incidente de trabajo
* Conocer y aplicar el procedimiento de emergencias del sitio de trabajo
* Asegurarse de cumplir con las normas y atender las recomendaciones del empleador y la ARL
* Identificar los peligros y riesgos a los que se encuentra expuestos</t>
  </si>
  <si>
    <t>* Capacitar a los empleados en la identificación y control de peligros y riesgos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Fomentar el autocuidado</t>
  </si>
  <si>
    <t xml:space="preserve">* Autocuidado
* Asistir a las capacitaciones programadas por el empleador
* Reportar inmediatamente todo accidente o incidente de trabajo
* Acatar y respetar las señales que identifican el peligro
</t>
  </si>
  <si>
    <t>* Autocuidado
* Asistir a las capacitaciones programadas por el empleador
* Reportar inmediatamente todo accidente o incidente de trabajo
* Mantener la calma ante una situación de riesgo
* Abstenerse de realizar acciones o comentarios que puedan provocar a otras personas
* Estar alerta ante cualquier situación de emergencia
* Busque ayuda psicológica si lo necesita</t>
  </si>
  <si>
    <t>* Capacitar a los empleados sobre medidas de seguridad, para actuación antes y después de
un evento asociado a riesgo público
* Protocolos de seguridad ante cualquier eventualidad de riesgo público
* Implementación y divulgación de plan de contingencia de riesgo público
* Intervención en crisis y primeros auxilios psicológicos
* Comité de emergencia
* Servicio de vigilancia privada
* Control de ingreso del personal visitante
* Fomentar el autocuidado</t>
  </si>
  <si>
    <t>* Capacitar a los empleados sobre medidas de seguridad, para actuación antes y después de
un evento asociado a riesgo público.
* Protocolos de seguridad ante cualquier eventualidad de riesgo público
* Implementación y divulgación de plan de contingencia de riesgo público
* Intervención en crisis y primeros auxilios psicológicos
* Comité de emergencia
* Servicio de vigilancia privada
* Control de ingreso del personal visitante
* Fomentar el autocuidado</t>
  </si>
  <si>
    <t>* Capacitar a los empleados sobre  identificación y control de peligros y riesgos
* Señalizar elementos generadores de calor como grecas, estufas
* Programa de orden y aseo
* Fomentar el autocuidado</t>
  </si>
  <si>
    <t>* Autocuidado
* Asistir a las capacitaciones programadas por el empleador
* Reportar inmediatamente todo accidente o incidente de trabajo
* Acatar las señales que identifican el peligro</t>
  </si>
  <si>
    <t>* Capacitar a los empleados sobre  identificación y control de peligros y riesgos
* Señalizar las zonas de piso donde se observe diferencia de nivel 
* Realizar mantenimiento oportuno a infraestructura
* Superficies, pisos, secos, sin obstáculos, ni irregulares
* Mantener en buenas condiciones cintas antideslizantes
* Realizar inspecciones de seguridad en instalaciones y puestos de trabajo
* Mantener limpio y ordenado las áreas de trabajo
* Señalización del área en donde se van a realizar las labores de limpieza y aseo
* Utilizar iluminación adecuada
* Reducción de tiempo de exposición
* Fomentar el autocuidado</t>
  </si>
  <si>
    <t>* Autocuidado
* Asistir a las capacitaciones programadas por el empleador
* Reportar inmediatamente todo accidente o incidente de trabajo
* Acatar las señales que identifican el peligro
* Superficies, pisos, secos, sin obstáculos e irregulares
* Mantener limpio y ordenado las áreas de trabajo
* Utilizar iluminación adecuada
* Asegurarse de cumplir con las normas y atender las recomendaciones del empleador y la ARL
* Identificar los peligros y riesgos a los que se encuentra expuestos</t>
  </si>
  <si>
    <t>* Capacitación en inducción y reinducción de SST
* Capacitar a los empleados en prevención de accidentes en instalaciones no conocidas, percepción del riesgo fuera de la oficina
* Fomentar el autocuidado</t>
  </si>
  <si>
    <t>* Capacitación en inducción y reinducción de SST
* Capacitar a los empleados en prevención de accidentes en instalaciones no conocidas, percepción del riesgo fuera de la oficina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Fomentar el autocuidado</t>
  </si>
  <si>
    <t>* Autocuidado
* Asistir a las capacitaciones programadas por el empleador
* Reportar inmediatamente todo accidente o incidente de trabajo.
* Acatar las señales que identifican el peligro
* Asegurarse de cumplir con las normas y atender las recomendaciones del empleador y la ARL
* Identificar los peligros y riesgos a los que se encuentra expuestos</t>
  </si>
  <si>
    <t>* Capacitación en inducción y reinducción de SST
* Prevención de accidentes en zonas de campo no conocidas, percepción del riesgo fuera de la oficina
* Fomentar el autocuidado</t>
  </si>
  <si>
    <t>* Realizar el seguimiento al cumplimiento del programa de orden y aseo
* Capacitación en prevención de riesgos e higiene
* Realizar inspecciones de seguridad en instalaciones y puestos de trabajo
* Señalizar las áreas de peligro
* Mantener limpio y ordenado las áreas de trabajo
* Mantener los depósitos despejados
* Delimitar y señalar la ubicación de las cosas
* Conservar el espacio adecuado para materiales, herramientas y equipos
* Realizar campañas de orden y aseo en los puestos de trabajo.
* Implementar una estrategia concurso por oficinas y puestos de trabajo, con el fin de propiciar la cultura del orden y el aseo. 
* Fomerntar el autocuidado</t>
  </si>
  <si>
    <t>* Autocuidado
* Asistir a las capacitaciones programadas por el empleador
* Reportar inmediatamente todo accidente o incidente de trabajo.
* Mantener limpio y ordenado el área de trabajo
* Colocar cada cosa en su lugar y eliminar lo que no sirva
* Consuma los alimentos sólo en los sitios indicados</t>
  </si>
  <si>
    <t>* Elaboración y actualización de protocolo de emergencias
* Plan de prevención, preparación y respuesta ante  situaciones de emergencias
* Capacitar a los empleados en primeros auxilios 
* Capacitar a la brigada para la atención de emergencias
* Capacitar a los empleados y a todos los niveles de la organización en cómo actuar antes, durante y después de la emergencia
* Dotar a la brigada con los equipos necesarios para la atención emergencias
* Realizar  simulacros de evacuación 
* Divulgación del plan de emergencia
* Mantener las rutas de evacuación libres  de obstáculos  y con suficiente iluminación
* Realizar un analisis de vulnerabilidad en la empresa
* Realizar inspecciones periódicas a infraestructura y equipos de atención de emergencias
* Ubicar los extintores y el  botiquín de primeros auxilios en lugares visibles</t>
  </si>
  <si>
    <t xml:space="preserve">* Autocuidado
* Asistir a las capacitaciones programadas por el empleador
* Reportar inmediatamente todo accidente o incidente de trabajo
* Acatar y respetar las señales que identifican el peligro
* Conocer el protocolo de emergencias
</t>
  </si>
  <si>
    <t xml:space="preserve">* Autocuidado
* Asistir a las capacitaciones programadas por el empleador
* Reportar inmediatamente todo accidente o incidente de trabajo.
* Acatar las señales que identifican el peligro
* Asegurarse de cumplir con las normas y atender las recomendaciones del empleador y la ARL
* Identificar los peligros y riesgos a los que se encuentra expuestos
* Conocer el protocolo de emergencias
</t>
  </si>
  <si>
    <t>* Elaboración y actualización del protocolo de emergencias
* Capacitar a los empleados en primeros auxilios 
* Capacitar a los empleados y a todos los niveles de la organización en cómo actuar antes, durante y después de la emergencia
* Verificar las condiciones del sitio de trabajo
* Verificar que cumplan con las condiciones mínimas establecidas
* Incorporar en el reglamento interno de trabajo las condiciones especiales para realizar el trabajo en casa
* Implementar los correctivos necesarios que se presenten en el lugar de trabajo
* Fomentar el autocuidado</t>
  </si>
  <si>
    <t xml:space="preserve">* Autocuidado
* Asistir a las capacitaciones programadas por el empleador
* Reportar inmediatamente todo accidente o incidente de trabajo
* Acatar las señales que identifican el peligro
* Asegurarse de cumplir con las normas y atender las recomendaciones del empleador y la ARL
* Identificar los peligros y riesgos a los que se encuentra expuestos
* Conocer el protocolo de emergencias
</t>
  </si>
  <si>
    <t>* Elaboración y actualización de protocolo de emergencias
* Plan de prevención, preparación y respuesta ante  situaciones de emergencias
* Capacitar a los empleados en primeros auxilios 
* Capacitar a la brigada para la atención de emergencias
* Capacitar a los empleados y a todos los niveles de la organización en cómo actuar antes, durante y después de la emergencia
* Dotar a la brigada con los equipos necesarios para la atención emergencias.
* Realizar  simulacros de evacuación 
* Divulgación del plan de emergencia
* Mantener las rutas de evacuación libres  de obstáculos  y con suficiente iluminación
* Realizar un analisis de vulnerabilidad en la empresa
* Realizar inspecciones periódicas a infraestructura y equipos de atención de emergencias
* Ubicar los extintores y el  botiquín de primeros auxilios en lugares visibles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</si>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</sst>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2" fillId="0" borderId="0"/>
  </cellStyleXfs>
  <cellXfs count="237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9" fillId="0" borderId="0" xfId="6" applyFont="1"/>
    <xf numFmtId="0" fontId="28" fillId="0" borderId="0" xfId="6" applyFont="1"/>
    <xf numFmtId="0" fontId="28" fillId="0" borderId="1" xfId="7" applyFont="1" applyBorder="1" applyAlignment="1">
      <alignment horizontal="center" vertical="center"/>
    </xf>
    <xf numFmtId="14" fontId="28" fillId="0" borderId="1" xfId="7" applyNumberFormat="1" applyFont="1" applyBorder="1" applyAlignment="1">
      <alignment horizontal="center" vertical="center"/>
    </xf>
    <xf numFmtId="14" fontId="28" fillId="7" borderId="1" xfId="7" applyNumberFormat="1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27" fillId="18" borderId="23" xfId="0" applyFont="1" applyFill="1" applyBorder="1" applyAlignment="1">
      <alignment horizontal="center" vertical="center" wrapText="1"/>
    </xf>
    <xf numFmtId="0" fontId="27" fillId="18" borderId="24" xfId="0" applyFont="1" applyFill="1" applyBorder="1" applyAlignment="1">
      <alignment horizontal="center" vertical="center" wrapText="1"/>
    </xf>
    <xf numFmtId="0" fontId="27" fillId="18" borderId="16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27" fillId="18" borderId="1" xfId="7" applyFont="1" applyFill="1" applyBorder="1" applyAlignment="1">
      <alignment horizontal="center" vertical="center" wrapText="1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17FA72E4-4BF6-44A9-AA23-CD5D5CE36978}"/>
  </cellStyles>
  <dxfs count="1031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66FF99"/>
      <color rgb="FF00FFCC"/>
      <color rgb="FFFF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466CD2E7-2B1D-4EC0-9C76-A9F975DA3F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edward.ramirez/Desktop/Metodolog&#237;a%20Riesgos/6%20ZRF-HSEQ-006%20Identificaci&#243;n%20de%20peligros%20y%20valoraci&#243;n%20de%20riesgo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152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153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171</v>
      </c>
      <c r="G9" s="83"/>
    </row>
    <row r="10" spans="1:7" ht="25.5" x14ac:dyDescent="0.2">
      <c r="A10" s="83" t="s">
        <v>127</v>
      </c>
      <c r="F10" s="87" t="s">
        <v>177</v>
      </c>
      <c r="G10" s="2"/>
    </row>
    <row r="11" spans="1:7" x14ac:dyDescent="0.2">
      <c r="F11" s="87"/>
      <c r="G11" s="83"/>
    </row>
    <row r="12" spans="1:7" x14ac:dyDescent="0.2">
      <c r="F12" s="88" t="s">
        <v>132</v>
      </c>
      <c r="G12" s="83"/>
    </row>
    <row r="13" spans="1:7" x14ac:dyDescent="0.2">
      <c r="F13" s="88"/>
      <c r="G13" s="83"/>
    </row>
    <row r="14" spans="1:7" ht="51" x14ac:dyDescent="0.2">
      <c r="F14" s="2" t="s">
        <v>181</v>
      </c>
      <c r="G14" s="83"/>
    </row>
    <row r="15" spans="1:7" ht="76.5" x14ac:dyDescent="0.2">
      <c r="F15" s="2" t="s">
        <v>179</v>
      </c>
      <c r="G15" s="2"/>
    </row>
    <row r="16" spans="1:7" ht="38.25" x14ac:dyDescent="0.2">
      <c r="F16" s="2" t="s">
        <v>186</v>
      </c>
      <c r="G16" s="2"/>
    </row>
    <row r="17" spans="6:7" ht="51" x14ac:dyDescent="0.2">
      <c r="F17" s="2" t="s">
        <v>180</v>
      </c>
      <c r="G17" s="2"/>
    </row>
    <row r="18" spans="6:7" ht="25.5" x14ac:dyDescent="0.2">
      <c r="F18" s="87" t="s">
        <v>185</v>
      </c>
      <c r="G18" s="83"/>
    </row>
    <row r="19" spans="6:7" x14ac:dyDescent="0.2">
      <c r="F19" s="2" t="s">
        <v>162</v>
      </c>
      <c r="G19" s="83"/>
    </row>
    <row r="20" spans="6:7" ht="25.5" x14ac:dyDescent="0.2">
      <c r="F20" s="87" t="s">
        <v>178</v>
      </c>
      <c r="G20" s="83"/>
    </row>
    <row r="21" spans="6:7" ht="25.5" x14ac:dyDescent="0.2">
      <c r="F21" s="2" t="s">
        <v>183</v>
      </c>
    </row>
    <row r="22" spans="6:7" ht="25.5" x14ac:dyDescent="0.2">
      <c r="F22" s="87" t="s">
        <v>196</v>
      </c>
    </row>
    <row r="23" spans="6:7" x14ac:dyDescent="0.2">
      <c r="F23" s="87" t="s">
        <v>133</v>
      </c>
    </row>
    <row r="24" spans="6:7" x14ac:dyDescent="0.2">
      <c r="F24" s="87" t="s">
        <v>134</v>
      </c>
    </row>
    <row r="26" spans="6:7" x14ac:dyDescent="0.2">
      <c r="F26" s="88" t="s">
        <v>135</v>
      </c>
    </row>
    <row r="28" spans="6:7" x14ac:dyDescent="0.2">
      <c r="F28" s="87" t="s">
        <v>172</v>
      </c>
    </row>
    <row r="29" spans="6:7" ht="25.5" x14ac:dyDescent="0.2">
      <c r="F29" s="87" t="s">
        <v>173</v>
      </c>
    </row>
    <row r="30" spans="6:7" x14ac:dyDescent="0.2">
      <c r="F30" s="87" t="s">
        <v>174</v>
      </c>
    </row>
    <row r="31" spans="6:7" x14ac:dyDescent="0.2">
      <c r="F31" s="87" t="s">
        <v>175</v>
      </c>
    </row>
    <row r="32" spans="6:7" x14ac:dyDescent="0.2">
      <c r="F32" s="87" t="s">
        <v>176</v>
      </c>
    </row>
    <row r="33" spans="6:6" x14ac:dyDescent="0.2">
      <c r="F33" s="87" t="s">
        <v>136</v>
      </c>
    </row>
    <row r="34" spans="6:6" ht="25.5" x14ac:dyDescent="0.2">
      <c r="F34" s="87" t="s">
        <v>137</v>
      </c>
    </row>
    <row r="35" spans="6:6" ht="38.25" x14ac:dyDescent="0.2">
      <c r="F35" s="87" t="s">
        <v>138</v>
      </c>
    </row>
    <row r="37" spans="6:6" x14ac:dyDescent="0.2">
      <c r="F37" s="88" t="s">
        <v>139</v>
      </c>
    </row>
    <row r="39" spans="6:6" x14ac:dyDescent="0.2">
      <c r="F39" s="87" t="s">
        <v>164</v>
      </c>
    </row>
    <row r="40" spans="6:6" x14ac:dyDescent="0.2">
      <c r="F40" s="87" t="s">
        <v>140</v>
      </c>
    </row>
    <row r="41" spans="6:6" x14ac:dyDescent="0.2">
      <c r="F41" s="87" t="s">
        <v>141</v>
      </c>
    </row>
    <row r="42" spans="6:6" x14ac:dyDescent="0.2">
      <c r="F42" s="87" t="s">
        <v>142</v>
      </c>
    </row>
    <row r="43" spans="6:6" x14ac:dyDescent="0.2">
      <c r="F43" s="87" t="s">
        <v>143</v>
      </c>
    </row>
    <row r="45" spans="6:6" x14ac:dyDescent="0.2">
      <c r="F45" s="88" t="s">
        <v>144</v>
      </c>
    </row>
    <row r="47" spans="6:6" x14ac:dyDescent="0.2">
      <c r="F47" s="87" t="s">
        <v>145</v>
      </c>
    </row>
    <row r="48" spans="6:6" x14ac:dyDescent="0.2">
      <c r="F48" s="87" t="s">
        <v>146</v>
      </c>
    </row>
    <row r="49" spans="6:6" x14ac:dyDescent="0.2">
      <c r="F49" s="87" t="s">
        <v>147</v>
      </c>
    </row>
    <row r="50" spans="6:6" x14ac:dyDescent="0.2">
      <c r="F50" s="87" t="s">
        <v>148</v>
      </c>
    </row>
    <row r="51" spans="6:6" x14ac:dyDescent="0.2">
      <c r="F51" s="87" t="s">
        <v>149</v>
      </c>
    </row>
    <row r="52" spans="6:6" x14ac:dyDescent="0.2">
      <c r="F52" s="87" t="s">
        <v>150</v>
      </c>
    </row>
    <row r="54" spans="6:6" x14ac:dyDescent="0.2">
      <c r="F54" s="88" t="s">
        <v>151</v>
      </c>
    </row>
    <row r="56" spans="6:6" ht="63.75" x14ac:dyDescent="0.2">
      <c r="F56" s="2" t="s">
        <v>161</v>
      </c>
    </row>
    <row r="57" spans="6:6" ht="51" x14ac:dyDescent="0.2">
      <c r="F57" s="2" t="s">
        <v>156</v>
      </c>
    </row>
    <row r="58" spans="6:6" ht="38.25" x14ac:dyDescent="0.2">
      <c r="F58" s="2" t="s">
        <v>157</v>
      </c>
    </row>
    <row r="59" spans="6:6" ht="51" x14ac:dyDescent="0.2">
      <c r="F59" s="2" t="s">
        <v>158</v>
      </c>
    </row>
    <row r="60" spans="6:6" ht="76.5" x14ac:dyDescent="0.2">
      <c r="F60" s="2" t="s">
        <v>159</v>
      </c>
    </row>
    <row r="61" spans="6:6" ht="38.25" x14ac:dyDescent="0.2">
      <c r="F61" s="2" t="s">
        <v>160</v>
      </c>
    </row>
    <row r="63" spans="6:6" x14ac:dyDescent="0.2">
      <c r="F63" s="88" t="s">
        <v>191</v>
      </c>
    </row>
    <row r="65" spans="6:6" ht="25.5" x14ac:dyDescent="0.2">
      <c r="F65" s="87" t="s">
        <v>187</v>
      </c>
    </row>
    <row r="66" spans="6:6" ht="38.25" x14ac:dyDescent="0.2">
      <c r="F66" s="87" t="s">
        <v>189</v>
      </c>
    </row>
    <row r="67" spans="6:6" ht="25.5" x14ac:dyDescent="0.2">
      <c r="F67" s="87" t="s">
        <v>188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72"/>
  <sheetViews>
    <sheetView tabSelected="1" view="pageBreakPreview" zoomScaleNormal="86" zoomScaleSheetLayoutView="100" workbookViewId="0">
      <pane xSplit="8" ySplit="9" topLeftCell="AB10" activePane="bottomRight" state="frozen"/>
      <selection pane="topRight" activeCell="I1" sqref="I1"/>
      <selection pane="bottomLeft" activeCell="A10" sqref="A10"/>
      <selection pane="bottomRight" sqref="A1:AH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3" style="90" customWidth="1"/>
    <col min="27" max="27" width="20.7109375" style="1" customWidth="1"/>
    <col min="28" max="28" width="28.14062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160"/>
      <c r="B1" s="161"/>
      <c r="C1" s="161"/>
      <c r="D1" s="161"/>
      <c r="E1" s="161"/>
      <c r="F1" s="161"/>
      <c r="G1" s="162"/>
      <c r="H1" s="196" t="s">
        <v>394</v>
      </c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199" t="s">
        <v>395</v>
      </c>
      <c r="AD1" s="200"/>
      <c r="AE1" s="200"/>
      <c r="AF1" s="200"/>
      <c r="AG1" s="200"/>
      <c r="AH1" s="201"/>
    </row>
    <row r="2" spans="1:72" ht="12.75" customHeight="1" thickBot="1" x14ac:dyDescent="0.25">
      <c r="A2" s="163"/>
      <c r="B2" s="150"/>
      <c r="C2" s="150"/>
      <c r="D2" s="150"/>
      <c r="E2" s="150"/>
      <c r="F2" s="150"/>
      <c r="G2" s="164"/>
      <c r="H2" s="202" t="s">
        <v>396</v>
      </c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199" t="s">
        <v>397</v>
      </c>
      <c r="AD2" s="200"/>
      <c r="AE2" s="200"/>
      <c r="AF2" s="200"/>
      <c r="AG2" s="200"/>
      <c r="AH2" s="201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163"/>
      <c r="B3" s="150"/>
      <c r="C3" s="150"/>
      <c r="D3" s="150"/>
      <c r="E3" s="150"/>
      <c r="F3" s="150"/>
      <c r="G3" s="164"/>
      <c r="H3" s="205" t="s">
        <v>398</v>
      </c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7"/>
      <c r="AC3" s="199" t="s">
        <v>399</v>
      </c>
      <c r="AD3" s="200"/>
      <c r="AE3" s="200"/>
      <c r="AF3" s="200"/>
      <c r="AG3" s="200"/>
      <c r="AH3" s="20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165"/>
      <c r="B4" s="166"/>
      <c r="C4" s="166"/>
      <c r="D4" s="166"/>
      <c r="E4" s="166"/>
      <c r="F4" s="166"/>
      <c r="G4" s="167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10"/>
      <c r="AC4" s="199" t="s">
        <v>400</v>
      </c>
      <c r="AD4" s="200"/>
      <c r="AE4" s="200"/>
      <c r="AF4" s="200"/>
      <c r="AG4" s="200"/>
      <c r="AH4" s="201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7" t="s">
        <v>119</v>
      </c>
      <c r="B5" s="188"/>
      <c r="C5" s="188"/>
      <c r="D5" s="188"/>
      <c r="E5" s="188"/>
      <c r="F5" s="189"/>
      <c r="G5" s="112">
        <v>18</v>
      </c>
      <c r="H5" s="113" t="s">
        <v>120</v>
      </c>
      <c r="I5" s="173" t="s">
        <v>121</v>
      </c>
      <c r="J5" s="174"/>
      <c r="K5" s="174"/>
      <c r="L5" s="174"/>
      <c r="M5" s="174"/>
      <c r="N5" s="174"/>
      <c r="O5" s="174"/>
      <c r="P5" s="174"/>
      <c r="Q5" s="174"/>
      <c r="R5" s="175"/>
      <c r="S5" s="153" t="s">
        <v>18</v>
      </c>
      <c r="T5" s="153"/>
      <c r="U5" s="153"/>
      <c r="V5" s="176" t="s">
        <v>316</v>
      </c>
      <c r="W5" s="176"/>
      <c r="X5" s="153" t="s">
        <v>19</v>
      </c>
      <c r="Y5" s="153"/>
      <c r="Z5" s="114">
        <v>42277</v>
      </c>
      <c r="AA5" s="187" t="s">
        <v>20</v>
      </c>
      <c r="AB5" s="189"/>
      <c r="AC5" s="149">
        <v>43977</v>
      </c>
      <c r="AD5" s="150"/>
      <c r="AE5" s="150"/>
      <c r="AF5" s="153" t="s">
        <v>21</v>
      </c>
      <c r="AG5" s="153"/>
      <c r="AH5" s="121">
        <v>5</v>
      </c>
      <c r="AJ5" s="73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2"/>
      <c r="BJ5" s="172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7" t="s">
        <v>154</v>
      </c>
      <c r="B6" s="188"/>
      <c r="C6" s="188"/>
      <c r="D6" s="188"/>
      <c r="E6" s="188"/>
      <c r="F6" s="189"/>
      <c r="G6" s="91" t="s">
        <v>233</v>
      </c>
      <c r="H6" s="115" t="s">
        <v>197</v>
      </c>
      <c r="I6" s="190" t="s">
        <v>234</v>
      </c>
      <c r="J6" s="190"/>
      <c r="K6" s="190"/>
      <c r="L6" s="190"/>
      <c r="M6" s="190"/>
      <c r="N6" s="191" t="s">
        <v>198</v>
      </c>
      <c r="O6" s="192"/>
      <c r="P6" s="193"/>
      <c r="Q6" s="173" t="s">
        <v>235</v>
      </c>
      <c r="R6" s="174"/>
      <c r="S6" s="174"/>
      <c r="T6" s="174"/>
      <c r="U6" s="175"/>
      <c r="V6" s="117" t="s">
        <v>201</v>
      </c>
      <c r="W6" s="119">
        <v>29</v>
      </c>
      <c r="X6" s="117" t="s">
        <v>203</v>
      </c>
      <c r="Y6" s="118">
        <v>97</v>
      </c>
      <c r="Z6" s="117" t="s">
        <v>231</v>
      </c>
      <c r="AA6" s="116">
        <v>60</v>
      </c>
      <c r="AB6" s="118" t="s">
        <v>204</v>
      </c>
      <c r="AC6" s="120">
        <f>SUM(W6,Y6,AA6)</f>
        <v>186</v>
      </c>
      <c r="AD6" s="187" t="s">
        <v>202</v>
      </c>
      <c r="AE6" s="188"/>
      <c r="AF6" s="189"/>
      <c r="AG6" s="173" t="s">
        <v>315</v>
      </c>
      <c r="AH6" s="175"/>
      <c r="AJ6" s="73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1"/>
      <c r="BJ6" s="111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56" t="s">
        <v>25</v>
      </c>
      <c r="B7" s="156" t="s">
        <v>26</v>
      </c>
      <c r="C7" s="156" t="s">
        <v>27</v>
      </c>
      <c r="D7" s="156" t="s">
        <v>28</v>
      </c>
      <c r="E7" s="156" t="s">
        <v>29</v>
      </c>
      <c r="F7" s="168" t="s">
        <v>3</v>
      </c>
      <c r="G7" s="168"/>
      <c r="H7" s="168" t="s">
        <v>200</v>
      </c>
      <c r="I7" s="170" t="s">
        <v>30</v>
      </c>
      <c r="J7" s="170"/>
      <c r="K7" s="170"/>
      <c r="L7" s="171" t="s">
        <v>4</v>
      </c>
      <c r="M7" s="171"/>
      <c r="N7" s="171"/>
      <c r="O7" s="171"/>
      <c r="P7" s="171"/>
      <c r="Q7" s="154" t="s">
        <v>40</v>
      </c>
      <c r="R7" s="154"/>
      <c r="S7" s="154"/>
      <c r="T7" s="154"/>
      <c r="U7" s="154"/>
      <c r="V7" s="154"/>
      <c r="W7" s="155" t="s">
        <v>1</v>
      </c>
      <c r="X7" s="155"/>
      <c r="Y7" s="155"/>
      <c r="Z7" s="155"/>
      <c r="AA7" s="155"/>
      <c r="AB7" s="155"/>
      <c r="AC7" s="154" t="s">
        <v>2</v>
      </c>
      <c r="AD7" s="154"/>
      <c r="AE7" s="154"/>
      <c r="AF7" s="154"/>
      <c r="AG7" s="154"/>
      <c r="AH7" s="154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56"/>
      <c r="B8" s="156"/>
      <c r="C8" s="156"/>
      <c r="D8" s="156"/>
      <c r="E8" s="156"/>
      <c r="F8" s="177" t="s">
        <v>23</v>
      </c>
      <c r="G8" s="156" t="s">
        <v>24</v>
      </c>
      <c r="H8" s="168"/>
      <c r="I8" s="194" t="s">
        <v>31</v>
      </c>
      <c r="J8" s="194" t="s">
        <v>32</v>
      </c>
      <c r="K8" s="194" t="s">
        <v>33</v>
      </c>
      <c r="L8" s="156" t="s">
        <v>34</v>
      </c>
      <c r="M8" s="156" t="s">
        <v>35</v>
      </c>
      <c r="N8" s="156" t="s">
        <v>36</v>
      </c>
      <c r="O8" s="156" t="s">
        <v>17</v>
      </c>
      <c r="P8" s="156" t="s">
        <v>37</v>
      </c>
      <c r="Q8" s="158" t="s">
        <v>38</v>
      </c>
      <c r="R8" s="158" t="s">
        <v>39</v>
      </c>
      <c r="S8" s="158" t="s">
        <v>42</v>
      </c>
      <c r="T8" s="158" t="s">
        <v>41</v>
      </c>
      <c r="U8" s="179" t="s">
        <v>5</v>
      </c>
      <c r="V8" s="181" t="s">
        <v>199</v>
      </c>
      <c r="W8" s="151" t="s">
        <v>11</v>
      </c>
      <c r="X8" s="151" t="s">
        <v>13</v>
      </c>
      <c r="Y8" s="151" t="s">
        <v>6</v>
      </c>
      <c r="Z8" s="151" t="s">
        <v>22</v>
      </c>
      <c r="AA8" s="151" t="s">
        <v>16</v>
      </c>
      <c r="AB8" s="151" t="s">
        <v>12</v>
      </c>
      <c r="AC8" s="158" t="s">
        <v>38</v>
      </c>
      <c r="AD8" s="158" t="s">
        <v>39</v>
      </c>
      <c r="AE8" s="158" t="s">
        <v>42</v>
      </c>
      <c r="AF8" s="158" t="s">
        <v>41</v>
      </c>
      <c r="AG8" s="179" t="s">
        <v>5</v>
      </c>
      <c r="AH8" s="181" t="s">
        <v>199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s="4" customFormat="1" ht="45" customHeight="1" thickBot="1" x14ac:dyDescent="0.25">
      <c r="A9" s="157"/>
      <c r="B9" s="157"/>
      <c r="C9" s="157"/>
      <c r="D9" s="157"/>
      <c r="E9" s="157"/>
      <c r="F9" s="178"/>
      <c r="G9" s="157"/>
      <c r="H9" s="169"/>
      <c r="I9" s="195"/>
      <c r="J9" s="195"/>
      <c r="K9" s="195"/>
      <c r="L9" s="157"/>
      <c r="M9" s="157"/>
      <c r="N9" s="157"/>
      <c r="O9" s="157"/>
      <c r="P9" s="157"/>
      <c r="Q9" s="159"/>
      <c r="R9" s="159"/>
      <c r="S9" s="159"/>
      <c r="T9" s="159"/>
      <c r="U9" s="180"/>
      <c r="V9" s="182"/>
      <c r="W9" s="152"/>
      <c r="X9" s="152"/>
      <c r="Y9" s="152"/>
      <c r="Z9" s="152"/>
      <c r="AA9" s="152"/>
      <c r="AB9" s="152"/>
      <c r="AC9" s="159"/>
      <c r="AD9" s="159"/>
      <c r="AE9" s="159"/>
      <c r="AF9" s="159"/>
      <c r="AG9" s="180"/>
      <c r="AH9" s="182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</row>
    <row r="10" spans="1:72" ht="196.5" customHeight="1" x14ac:dyDescent="0.2">
      <c r="A10" s="183" t="s">
        <v>155</v>
      </c>
      <c r="B10" s="183" t="s">
        <v>236</v>
      </c>
      <c r="C10" s="183" t="s">
        <v>163</v>
      </c>
      <c r="D10" s="183" t="s">
        <v>230</v>
      </c>
      <c r="E10" s="77" t="s">
        <v>122</v>
      </c>
      <c r="F10" s="132" t="s">
        <v>164</v>
      </c>
      <c r="G10" s="77" t="str">
        <f t="shared" ref="G10:G16" si="0"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BIOLÓGICOS</v>
      </c>
      <c r="H10" s="6" t="s">
        <v>317</v>
      </c>
      <c r="I10" s="5"/>
      <c r="J10" s="5"/>
      <c r="K10" s="5" t="s">
        <v>0</v>
      </c>
      <c r="L10" s="5" t="s">
        <v>0</v>
      </c>
      <c r="M10" s="5"/>
      <c r="N10" s="5"/>
      <c r="O10" s="5"/>
      <c r="P10" s="5"/>
      <c r="Q10" s="131">
        <v>6</v>
      </c>
      <c r="R10" s="131">
        <v>10</v>
      </c>
      <c r="S10" s="45">
        <v>10</v>
      </c>
      <c r="T10" s="131">
        <f t="shared" ref="T10:T20" si="1">(Q10*R10*S10)</f>
        <v>600</v>
      </c>
      <c r="U10" s="44" t="str">
        <f t="shared" ref="U10:U34" si="2">IF(AND(T10&gt;=1,T10&lt;=300),"BAJO",IF(AND(T10&gt;=301,T10&lt;=600),"MEDIO",IF(AND(T10&gt;=601,T10&lt;=1000),"ALTO")))</f>
        <v>MEDIO</v>
      </c>
      <c r="V10" s="44" t="str">
        <f t="shared" ref="V10:V34" si="3">IF(U10= "BAJO","ACEPTABLE",IF(U10="MEDIO","NO ACEPTABLE",IF(U10="ALTO","NO ACEPTABLE")))</f>
        <v>NO ACEPTABLE</v>
      </c>
      <c r="W10" s="76" t="s">
        <v>247</v>
      </c>
      <c r="X10" s="7" t="s">
        <v>131</v>
      </c>
      <c r="Y10" s="6" t="s">
        <v>314</v>
      </c>
      <c r="Z10" s="6" t="s">
        <v>319</v>
      </c>
      <c r="AA10" s="6" t="s">
        <v>278</v>
      </c>
      <c r="AB10" s="6" t="s">
        <v>318</v>
      </c>
      <c r="AC10" s="131">
        <v>3</v>
      </c>
      <c r="AD10" s="131">
        <v>10</v>
      </c>
      <c r="AE10" s="45">
        <v>3</v>
      </c>
      <c r="AF10" s="131">
        <f t="shared" ref="AF10:AF20" si="4">(AC10*AD10*AE10)</f>
        <v>90</v>
      </c>
      <c r="AG10" s="44" t="str">
        <f>IF(AND(AF10&gt;=1,AF10&lt;=300),"BAJO",IF(AND(AF10&gt;=301,AF10&lt;=600),"MEDIO",IF(AND(AF10&gt;=601,AF10&lt;=1000),"ALTO")))</f>
        <v>BAJO</v>
      </c>
      <c r="AH10" s="44" t="str">
        <f t="shared" ref="AH10:AH24" si="5">IF(AG10= "BAJO","ACEPTABLE",IF(AG10="MEDIO","NO ACEPTABLE",IF(AG10="ALTO","NO ACEPTABLE")))</f>
        <v>ACEPTABLE</v>
      </c>
    </row>
    <row r="11" spans="1:72" ht="216.75" customHeight="1" x14ac:dyDescent="0.2">
      <c r="A11" s="184"/>
      <c r="B11" s="184"/>
      <c r="C11" s="184"/>
      <c r="D11" s="184"/>
      <c r="E11" s="77" t="s">
        <v>122</v>
      </c>
      <c r="F11" s="76" t="s">
        <v>164</v>
      </c>
      <c r="G11" s="77" t="str">
        <f>IF(F11="Manipulación manual de cargas","BIOMECÁNICO",IF(F11="Movimientos repetitivos","BIOMECÁNICO",IF(F11="Esfuerzo","BIOMECÁNICO",IF(F11="Postura (prolongada mantenida, forzada,
antigravitacional)","BIOMECÁNICO",IF(F11="Mecánico (elementos o partes de máquinas, herramientas, equipos, piezas a trabajar, materiales proyectados sólidos o fluidos, superficies calientes)","CONDICIONES DE SEGURIDAD",IF(F11="Locativo (sistemas y medios de almacenamiento,  arrumes elevados sin estibas, muebles mal anclados en el piso o en la pared, almacenamientos inadecuados, condiciones de la estructura de trabajo)","CONDICIONES DE SEGURIDAD",IF(F11="Superficies de trabajo (irregulares, deslizantes, con diferencia del nivel, calientes)","CONDICIONES DE SEGURIDAD",IF(F11="Condiciones de orden y aseo, (caída de objetos, caída al mismo nivel o a un plano inferior, desorden en puestos de trabajo y bodegas)","CONDICIONES DE SEGURIDAD",IF(F11="Tecnológico (explosión, fuga, derrame de sustancias químicas, incendio)","CONDICIONES DE SEGURIDAD",IF(F11="Accidentes de tránsito - atropellamiento","CONDICIONES DE SEGURIDAD",IF(F11="Públicos (robos, atracos, asaltos, atentados, de orden público, etc.)","CONDICIONES DE SEGURIDAD",IF(F11="Eléctrico - (alta, media y baja tensión, estática por contacto indirecto)","CONDICIONES DE SEGURIDAD",IF(F11="Eléctrico - canalización inadecuada de cables eléctricos y de computo","CONDICIONES DE SEGURIDAD",IF(F11="Trabajo en alturas","CONDICIONES DE SEGURIDAD",IF(F11="Espacios confinados","CONDICIONES DE SEGURIDAD",IF(F11="Ruido de impacto, intermitente o continuo","FÍSICOS",IF(F11="Iluminación - luz visible por exceso o por deficiencia","FÍSICOS",IF(F11="Vibración cuerpo entero, segmentaria","FÍSICOS",IF(F11="Temperaturas extremas (calor y frío)","FÍSICOS",IF(F11="Ventilación (natural o artificial)","FÍSICOS",IF(F11="Presión admosférica (normal y ajustada)","FÍSICOS",IF(F11="Radiaciones ionizantes (rayos x, gama. beta y alfa)","FÍSICOS",IF(F11="Radiaciones no ionizantes (láser, ultravioleta, infrarroja, radiofrecuencia, microondas)","FÍSICOS",IF(F11="Gérmenes","BIOLÓGICOS",IF(F11="Parásitos","BIOLÓGICOS",IF(F11="Picaduras","BIOLÓGICOS",IF(F11="Mordeduras","BIOLÓGICOS",IF(F11="Fluidos o excrementos","BIOLÓGICOS",IF(F11="Polvos orgánicos inorgánicos","QUÍMICOS",IF(F11="Fibras","QUÍMICOS",IF(F11="Líquidos (nieblas y rocíos)","QUÍMICOS",IF(F11="Gases y vapores","QUÍMICOS",IF(F11="Humos metálicos, no metálicos","QUÍMICOS",IF(F11="Material particulado","QUÍMICOS",IF(F11="Gestión organizacional: Estilo de mando, pago, contratación, participación, inducción y capacitación, bienestar social, evaluación del desempeño y manejo de cambios","PSICOSOCIAL",IF(F11="Características de la organización del trabajo: Comunicación, tecnología, organización del trabajo y demandas cualitativas y cuantitativas de la labor","PSICOSOCIAL",IF(F11="Características del grupo social de trabajo: Relaciones, cohesión, calidad de interacciones y trabajo en equipo","PSICOSOCIAL",IF(F11="Condiciones de la tarea: Carga mental, contenido de la tarea, demandas emocionales, sistemas de control, definición de roles y monotonía","PSICOSOCIAL",IF(F11="Interface persona - tarea: Conocimientos, habilidades en relación con la demanda de la tarea, Iniciativa, autonomía y reconocimiento, identificación de la persona con la tarea y la organización","PSICOSOCIAL",IF(F11="Jornada de trabajo: Pausas, Trabajo nocturno, rotación, horas extras y descansos","PSICOSOCIAL",IF(F11="Antrópicos (inundaciones, deslizamientos, incendios forestales, sequías, aludes)","FENÓMENO NATURAL",IF(F11="Geofísicos (terremotos, volcanes, subsidencias, colapsos, inestabilidad del terreno)","FENÓMENO NATURAL",IF(F11="Meteorológicos (huracanes, tornados, granizadas, tormenta eléctrica)","FENÓMENO NATURAL")))))))))))))))))))))))))))))))))))))))))))</f>
        <v>BIOLÓGICOS</v>
      </c>
      <c r="H11" s="6" t="s">
        <v>212</v>
      </c>
      <c r="I11" s="5"/>
      <c r="J11" s="5" t="s">
        <v>0</v>
      </c>
      <c r="K11" s="5"/>
      <c r="L11" s="5" t="s">
        <v>0</v>
      </c>
      <c r="M11" s="5"/>
      <c r="N11" s="5"/>
      <c r="O11" s="5"/>
      <c r="P11" s="5"/>
      <c r="Q11" s="131">
        <v>6</v>
      </c>
      <c r="R11" s="131">
        <v>4</v>
      </c>
      <c r="S11" s="45">
        <v>10</v>
      </c>
      <c r="T11" s="131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6" t="s">
        <v>248</v>
      </c>
      <c r="X11" s="7" t="s">
        <v>131</v>
      </c>
      <c r="Y11" s="6" t="s">
        <v>262</v>
      </c>
      <c r="Z11" s="6" t="s">
        <v>263</v>
      </c>
      <c r="AA11" s="7" t="s">
        <v>131</v>
      </c>
      <c r="AB11" s="6" t="s">
        <v>273</v>
      </c>
      <c r="AC11" s="131">
        <v>3</v>
      </c>
      <c r="AD11" s="131">
        <v>1</v>
      </c>
      <c r="AE11" s="45">
        <v>10</v>
      </c>
      <c r="AF11" s="131">
        <f>(AC11*AD11*AE11)</f>
        <v>30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</row>
    <row r="12" spans="1:72" ht="233.25" customHeight="1" x14ac:dyDescent="0.2">
      <c r="A12" s="184"/>
      <c r="B12" s="184"/>
      <c r="C12" s="184"/>
      <c r="D12" s="184"/>
      <c r="E12" s="77" t="s">
        <v>122</v>
      </c>
      <c r="F12" s="76" t="s">
        <v>143</v>
      </c>
      <c r="G12" s="77" t="str">
        <f t="shared" si="0"/>
        <v>BIOLÓGICOS</v>
      </c>
      <c r="H12" s="6" t="s">
        <v>213</v>
      </c>
      <c r="I12" s="5"/>
      <c r="J12" s="5" t="s">
        <v>0</v>
      </c>
      <c r="K12" s="5"/>
      <c r="L12" s="5" t="s">
        <v>0</v>
      </c>
      <c r="M12" s="5"/>
      <c r="N12" s="5"/>
      <c r="O12" s="5"/>
      <c r="P12" s="5"/>
      <c r="Q12" s="131">
        <v>6</v>
      </c>
      <c r="R12" s="131">
        <v>4</v>
      </c>
      <c r="S12" s="45">
        <v>6</v>
      </c>
      <c r="T12" s="131">
        <f t="shared" si="1"/>
        <v>144</v>
      </c>
      <c r="U12" s="44" t="str">
        <f t="shared" si="2"/>
        <v>BAJO</v>
      </c>
      <c r="V12" s="44" t="str">
        <f t="shared" si="3"/>
        <v>ACEPTABLE</v>
      </c>
      <c r="W12" s="76" t="s">
        <v>249</v>
      </c>
      <c r="X12" s="7" t="s">
        <v>131</v>
      </c>
      <c r="Y12" s="6" t="s">
        <v>262</v>
      </c>
      <c r="Z12" s="6" t="s">
        <v>264</v>
      </c>
      <c r="AA12" s="7" t="s">
        <v>131</v>
      </c>
      <c r="AB12" s="6" t="s">
        <v>274</v>
      </c>
      <c r="AC12" s="131">
        <v>3</v>
      </c>
      <c r="AD12" s="131">
        <v>1</v>
      </c>
      <c r="AE12" s="45">
        <v>6</v>
      </c>
      <c r="AF12" s="131">
        <f t="shared" si="4"/>
        <v>18</v>
      </c>
      <c r="AG12" s="44" t="str">
        <f>IF(AND(AF12&gt;=1,AF12&lt;=300),"BAJO",IF(AND(AF12&gt;=301,AF12&lt;=600),"MEDIO",IF(AND(AF12&gt;=601,AF12&lt;=1000),"ALTO")))</f>
        <v>BAJO</v>
      </c>
      <c r="AH12" s="44" t="str">
        <f t="shared" si="5"/>
        <v>ACEPTABLE</v>
      </c>
    </row>
    <row r="13" spans="1:72" s="127" customFormat="1" ht="207" customHeight="1" x14ac:dyDescent="0.2">
      <c r="A13" s="184"/>
      <c r="B13" s="184"/>
      <c r="C13" s="184"/>
      <c r="D13" s="184"/>
      <c r="E13" s="77" t="s">
        <v>122</v>
      </c>
      <c r="F13" s="76" t="s">
        <v>140</v>
      </c>
      <c r="G13" s="77" t="str">
        <f t="shared" si="0"/>
        <v>BIOLÓGICOS</v>
      </c>
      <c r="H13" s="76" t="s">
        <v>225</v>
      </c>
      <c r="I13" s="124"/>
      <c r="J13" s="124"/>
      <c r="K13" s="124" t="s">
        <v>0</v>
      </c>
      <c r="L13" s="124" t="s">
        <v>0</v>
      </c>
      <c r="M13" s="124"/>
      <c r="N13" s="124"/>
      <c r="O13" s="124"/>
      <c r="P13" s="124"/>
      <c r="Q13" s="125">
        <v>6</v>
      </c>
      <c r="R13" s="125">
        <v>4</v>
      </c>
      <c r="S13" s="126">
        <v>10</v>
      </c>
      <c r="T13" s="125">
        <f t="shared" si="1"/>
        <v>240</v>
      </c>
      <c r="U13" s="44" t="str">
        <f t="shared" si="2"/>
        <v>BAJO</v>
      </c>
      <c r="V13" s="44" t="str">
        <f t="shared" si="3"/>
        <v>ACEPTABLE</v>
      </c>
      <c r="W13" s="76" t="s">
        <v>250</v>
      </c>
      <c r="X13" s="77" t="s">
        <v>131</v>
      </c>
      <c r="Y13" s="77" t="s">
        <v>131</v>
      </c>
      <c r="Z13" s="76" t="s">
        <v>265</v>
      </c>
      <c r="AA13" s="77" t="s">
        <v>131</v>
      </c>
      <c r="AB13" s="6" t="s">
        <v>274</v>
      </c>
      <c r="AC13" s="125">
        <v>3</v>
      </c>
      <c r="AD13" s="125">
        <v>1</v>
      </c>
      <c r="AE13" s="126">
        <v>6</v>
      </c>
      <c r="AF13" s="125">
        <f t="shared" si="4"/>
        <v>18</v>
      </c>
      <c r="AG13" s="44" t="str">
        <f>IF(AND(AF13&gt;=1,AF13&lt;=300),"BAJO",IF(AND(AF13&gt;=301,AF13&lt;=600),"MEDIO",IF(AND(AF13&gt;AI49AF49&lt;=1000),"ALTO")))</f>
        <v>BAJO</v>
      </c>
      <c r="AH13" s="44" t="str">
        <f t="shared" si="5"/>
        <v>ACEPTABLE</v>
      </c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</row>
    <row r="14" spans="1:72" ht="181.5" customHeight="1" x14ac:dyDescent="0.2">
      <c r="A14" s="184"/>
      <c r="B14" s="184"/>
      <c r="C14" s="184"/>
      <c r="D14" s="184"/>
      <c r="E14" s="77" t="s">
        <v>122</v>
      </c>
      <c r="F14" s="76" t="s">
        <v>141</v>
      </c>
      <c r="G14" s="77" t="str">
        <f t="shared" si="0"/>
        <v>BIOLÓGICOS</v>
      </c>
      <c r="H14" s="6" t="s">
        <v>226</v>
      </c>
      <c r="I14" s="5"/>
      <c r="J14" s="5"/>
      <c r="K14" s="5" t="s">
        <v>0</v>
      </c>
      <c r="L14" s="5" t="s">
        <v>0</v>
      </c>
      <c r="M14" s="5"/>
      <c r="N14" s="5"/>
      <c r="O14" s="5"/>
      <c r="P14" s="5"/>
      <c r="Q14" s="131">
        <v>6</v>
      </c>
      <c r="R14" s="131">
        <v>4</v>
      </c>
      <c r="S14" s="45">
        <v>10</v>
      </c>
      <c r="T14" s="131">
        <f t="shared" si="1"/>
        <v>240</v>
      </c>
      <c r="U14" s="44" t="str">
        <f t="shared" si="2"/>
        <v>BAJO</v>
      </c>
      <c r="V14" s="44" t="str">
        <f t="shared" si="3"/>
        <v>ACEPTABLE</v>
      </c>
      <c r="W14" s="7" t="s">
        <v>131</v>
      </c>
      <c r="X14" s="7" t="s">
        <v>131</v>
      </c>
      <c r="Y14" s="7" t="s">
        <v>131</v>
      </c>
      <c r="Z14" s="6" t="s">
        <v>300</v>
      </c>
      <c r="AA14" s="7" t="s">
        <v>131</v>
      </c>
      <c r="AB14" s="6" t="s">
        <v>273</v>
      </c>
      <c r="AC14" s="131">
        <v>3</v>
      </c>
      <c r="AD14" s="131">
        <v>1</v>
      </c>
      <c r="AE14" s="45">
        <v>6</v>
      </c>
      <c r="AF14" s="131">
        <f t="shared" si="4"/>
        <v>18</v>
      </c>
      <c r="AG14" s="44" t="str">
        <f t="shared" ref="AG14:AG24" si="6">IF(AND(AF14&gt;=1,AF14&lt;=300),"BAJO",IF(AND(AF14&gt;=301,AF14&lt;=600),"MEDIO",IF(AND(AF14&gt;=601,AF14&lt;=1000),"ALTO")))</f>
        <v>BAJO</v>
      </c>
      <c r="AH14" s="44" t="str">
        <f t="shared" si="5"/>
        <v>ACEPTABLE</v>
      </c>
    </row>
    <row r="15" spans="1:72" ht="180.75" customHeight="1" x14ac:dyDescent="0.2">
      <c r="A15" s="184"/>
      <c r="B15" s="184"/>
      <c r="C15" s="184"/>
      <c r="D15" s="184"/>
      <c r="E15" s="77" t="s">
        <v>122</v>
      </c>
      <c r="F15" s="76" t="s">
        <v>142</v>
      </c>
      <c r="G15" s="77" t="str">
        <f t="shared" si="0"/>
        <v>BIOLÓGICOS</v>
      </c>
      <c r="H15" s="6" t="s">
        <v>227</v>
      </c>
      <c r="I15" s="5"/>
      <c r="J15" s="5"/>
      <c r="K15" s="5" t="s">
        <v>0</v>
      </c>
      <c r="L15" s="5" t="s">
        <v>0</v>
      </c>
      <c r="M15" s="5"/>
      <c r="N15" s="5"/>
      <c r="O15" s="5"/>
      <c r="P15" s="5"/>
      <c r="Q15" s="131">
        <v>6</v>
      </c>
      <c r="R15" s="131">
        <v>4</v>
      </c>
      <c r="S15" s="45">
        <v>10</v>
      </c>
      <c r="T15" s="131">
        <f t="shared" si="1"/>
        <v>240</v>
      </c>
      <c r="U15" s="44" t="str">
        <f t="shared" si="2"/>
        <v>BAJO</v>
      </c>
      <c r="V15" s="44" t="str">
        <f t="shared" si="3"/>
        <v>ACEPTABLE</v>
      </c>
      <c r="W15" s="7" t="s">
        <v>131</v>
      </c>
      <c r="X15" s="7" t="s">
        <v>131</v>
      </c>
      <c r="Y15" s="7" t="s">
        <v>131</v>
      </c>
      <c r="Z15" s="6" t="s">
        <v>300</v>
      </c>
      <c r="AA15" s="7" t="s">
        <v>131</v>
      </c>
      <c r="AB15" s="6" t="s">
        <v>360</v>
      </c>
      <c r="AC15" s="131">
        <v>3</v>
      </c>
      <c r="AD15" s="131">
        <v>4</v>
      </c>
      <c r="AE15" s="45">
        <v>10</v>
      </c>
      <c r="AF15" s="131">
        <f t="shared" si="4"/>
        <v>120</v>
      </c>
      <c r="AG15" s="44" t="str">
        <f t="shared" si="6"/>
        <v>BAJO</v>
      </c>
      <c r="AH15" s="44" t="str">
        <f t="shared" si="5"/>
        <v>ACEPTABLE</v>
      </c>
    </row>
    <row r="16" spans="1:72" ht="141.75" customHeight="1" x14ac:dyDescent="0.2">
      <c r="A16" s="184"/>
      <c r="B16" s="184"/>
      <c r="C16" s="184"/>
      <c r="D16" s="184"/>
      <c r="E16" s="77" t="s">
        <v>122</v>
      </c>
      <c r="F16" s="76" t="s">
        <v>138</v>
      </c>
      <c r="G16" s="77" t="str">
        <f t="shared" si="0"/>
        <v>FÍSICOS</v>
      </c>
      <c r="H16" s="6" t="s">
        <v>211</v>
      </c>
      <c r="I16" s="5"/>
      <c r="J16" s="5"/>
      <c r="K16" s="5" t="s">
        <v>0</v>
      </c>
      <c r="L16" s="5" t="s">
        <v>0</v>
      </c>
      <c r="M16" s="5"/>
      <c r="N16" s="5"/>
      <c r="O16" s="5"/>
      <c r="P16" s="5"/>
      <c r="Q16" s="133">
        <v>1</v>
      </c>
      <c r="R16" s="133">
        <v>1</v>
      </c>
      <c r="S16" s="45">
        <v>6</v>
      </c>
      <c r="T16" s="133">
        <f t="shared" si="1"/>
        <v>6</v>
      </c>
      <c r="U16" s="44" t="str">
        <f t="shared" si="2"/>
        <v>BAJO</v>
      </c>
      <c r="V16" s="44" t="str">
        <f t="shared" si="3"/>
        <v>ACEPTABLE</v>
      </c>
      <c r="W16" s="7" t="s">
        <v>131</v>
      </c>
      <c r="X16" s="7" t="s">
        <v>131</v>
      </c>
      <c r="Y16" s="7" t="s">
        <v>131</v>
      </c>
      <c r="Z16" s="6" t="s">
        <v>301</v>
      </c>
      <c r="AA16" s="7" t="s">
        <v>131</v>
      </c>
      <c r="AB16" s="6" t="s">
        <v>272</v>
      </c>
      <c r="AC16" s="133">
        <v>1</v>
      </c>
      <c r="AD16" s="133">
        <v>1</v>
      </c>
      <c r="AE16" s="45">
        <v>6</v>
      </c>
      <c r="AF16" s="133">
        <f t="shared" si="4"/>
        <v>6</v>
      </c>
      <c r="AG16" s="44" t="str">
        <f t="shared" si="6"/>
        <v>BAJO</v>
      </c>
      <c r="AH16" s="44" t="str">
        <f t="shared" si="5"/>
        <v>ACEPTABLE</v>
      </c>
    </row>
    <row r="17" spans="1:48" s="127" customFormat="1" ht="189.75" customHeight="1" x14ac:dyDescent="0.2">
      <c r="A17" s="184"/>
      <c r="B17" s="184"/>
      <c r="C17" s="184"/>
      <c r="D17" s="184"/>
      <c r="E17" s="77" t="s">
        <v>122</v>
      </c>
      <c r="F17" s="76" t="s">
        <v>172</v>
      </c>
      <c r="G17" s="77" t="str">
        <f>IF(F17="Manipulación manual de cargas","BIOMECÁNICO",IF(F17="Movimientos repetitivos","BIOMECÁNICO",IF(F17="Esfuerzo","BIOMECÁNICO",IF(F17="Postura (prolongada mantenida, forzada,
antigravitacional)","BIOMECÁNICO",IF(F17="Mecánico (elementos o partes de máquinas, herramientas, equipos, piezas a trabajar, materiales proyectados sólidos o fluidos, superficies calientes)","CONDICIONES DE SEGURIDAD",IF(F17="Locativo (sistemas y medios de almacenamiento,  arrumes elevados sin estibas, muebles mal anclados en el piso o en la pared, almacenamientos inadecuados, condiciones de la estructura de trabajo)","CONDICIONES DE SEGURIDAD",IF(F17="Superficies de trabajo (irregulares, deslizantes, con diferencia del nivel, calientes)","CONDICIONES DE SEGURIDAD",IF(F17="Condiciones de orden y aseo, (caída de objetos, caída al mismo nivel o a un plano inferior, desorden en puestos de trabajo y bodegas)","CONDICIONES DE SEGURIDAD",IF(F17="Tecnológico (explosión, fuga, derrame de sustancias químicas, incendio)","CONDICIONES DE SEGURIDAD",IF(F17="Accidentes de tránsito - atropellamiento","CONDICIONES DE SEGURIDAD",IF(F17="Públicos (robos, atracos, asaltos, atentados, de orden público, etc.)","CONDICIONES DE SEGURIDAD",IF(F17="Eléctrico - (alta, media y baja tensión, estática por contacto indirecto)","CONDICIONES DE SEGURIDAD",IF(F17="Eléctrico - canalización inadecuada de cables eléctricos y de computo","CONDICIONES DE SEGURIDAD",IF(F17="Trabajo en alturas","CONDICIONES DE SEGURIDAD",IF(F17="Espacios confinados","CONDICIONES DE SEGURIDAD",IF(F17="Ruido de impacto, intermitente o continuo","FÍSICOS",IF(F17="Iluminación - luz visible por exceso o por deficiencia","FÍSICOS",IF(F17="Vibración cuerpo entero, segmentaria","FÍSICOS",IF(F17="Temperaturas extremas (calor y frío)","FÍSICOS",IF(F17="Ventilación (natural o H26artificial)","FÍSICOS",IF(F17="Presión F29, rotación, horas extras y descansos","PSICOSOCIAL",IF(F17="Antrópicos (inundaciones, deslizamientos, incendios forestales, sequías, aludes)","FENÓMENO NATURAL",IF(F17="Geofísicos (terremotos, volcanes, subsidencias, colapsos, inestabilidad del terreno)","FENÓMENO NATURAL",IF(F17="Meteorológicos (huracanes, tornados, granizadas, tormenta eléctrica)","FENÓMENO NATURAL"))))))))))))))))))))))))</f>
        <v>FÍSICOS</v>
      </c>
      <c r="H17" s="76" t="s">
        <v>242</v>
      </c>
      <c r="I17" s="124"/>
      <c r="J17" s="124"/>
      <c r="K17" s="124" t="s">
        <v>0</v>
      </c>
      <c r="L17" s="124" t="s">
        <v>0</v>
      </c>
      <c r="M17" s="124"/>
      <c r="N17" s="124"/>
      <c r="O17" s="124"/>
      <c r="P17" s="124"/>
      <c r="Q17" s="125">
        <v>3</v>
      </c>
      <c r="R17" s="125">
        <v>4</v>
      </c>
      <c r="S17" s="126">
        <v>6</v>
      </c>
      <c r="T17" s="125">
        <f t="shared" si="1"/>
        <v>72</v>
      </c>
      <c r="U17" s="44" t="str">
        <f t="shared" si="2"/>
        <v>BAJO</v>
      </c>
      <c r="V17" s="44" t="str">
        <f t="shared" si="3"/>
        <v>ACEPTABLE</v>
      </c>
      <c r="W17" s="77" t="s">
        <v>131</v>
      </c>
      <c r="X17" s="77" t="s">
        <v>131</v>
      </c>
      <c r="Y17" s="77" t="s">
        <v>131</v>
      </c>
      <c r="Z17" s="76" t="s">
        <v>321</v>
      </c>
      <c r="AA17" s="77" t="s">
        <v>131</v>
      </c>
      <c r="AB17" s="76" t="s">
        <v>271</v>
      </c>
      <c r="AC17" s="125">
        <v>1</v>
      </c>
      <c r="AD17" s="125">
        <v>1</v>
      </c>
      <c r="AE17" s="126">
        <v>6</v>
      </c>
      <c r="AF17" s="125">
        <f t="shared" si="4"/>
        <v>6</v>
      </c>
      <c r="AG17" s="44" t="str">
        <f t="shared" si="6"/>
        <v>BAJO</v>
      </c>
      <c r="AH17" s="44" t="str">
        <f t="shared" si="5"/>
        <v>ACEPTABLE</v>
      </c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</row>
    <row r="18" spans="1:48" s="127" customFormat="1" ht="316.5" customHeight="1" x14ac:dyDescent="0.2">
      <c r="A18" s="184"/>
      <c r="B18" s="184"/>
      <c r="C18" s="184"/>
      <c r="D18" s="184"/>
      <c r="E18" s="77" t="s">
        <v>122</v>
      </c>
      <c r="F18" s="76" t="s">
        <v>172</v>
      </c>
      <c r="G18" s="77" t="str">
        <f>IF(F18="Manipulación manual de cargas","BIOMECÁNICO",IF(F18="Movimientos repetitivos","BIOMECÁNICO",IF(F18="Esfuerzo","BIOMECÁNICO",IF(F18="Postura (prolongada mantenida, forzada,
antigravitacional)","BIOMECÁNICO",IF(F18="Mecánico (elementos o partes de máquinas, herramientas, equipos, piezas a trabajar, materiales proyectados sólidos o fluidos, superficies calientes)","CONDICIONES DE SEGURIDAD",IF(F18="Locativo (sistemas y medios de almacenamiento,  arrumes elevados sin estibas, muebles mal anclados en el piso o en la pared, almacenamientos inadecuados, condiciones de la estructura de trabajo)","CONDICIONES DE SEGURIDAD",IF(F18="Superficies de trabajo (irregulares, deslizantes, con diferencia del nivel, calientes)","CONDICIONES DE SEGURIDAD",IF(F18="Condiciones de orden y aseo, (caída de objetos, caída al mismo nivel o a un plano inferior, desorden en puestos de trabajo y bodegas)","CONDICIONES DE SEGURIDAD",IF(F18="Tecnológico (explosión, fuga, derrame de sustancias químicas, incendio)","CONDICIONES DE SEGURIDAD",IF(F18="Accidentes de tránsito - atropellamiento","CONDICIONES DE SEGURIDAD",IF(F18="Públicos (robos, atracos, asaltos, atentados, de orden público, etc.)","CONDICIONES DE SEGURIDAD",IF(F18="Eléctrico - (alta, media y baja tensión, estática por contacto indirecto)","CONDICIONES DE SEGURIDAD",IF(F18="Eléctrico - canalización inadecuada de cables eléctricos y de computo","CONDICIONES DE SEGURIDAD",IF(F18="Trabajo en alturas","CONDICIONES DE SEGURIDAD",IF(F18="Espacios confinados","CONDICIONES DE SEGURIDAD",IF(F18="Ruido de impacto, intermitente o continuo","FÍSICOS",IF(F18="Iluminación - luz visible por exceso o por deficiencia","FÍSICOS",IF(F18="Vibración cuerpo entero, segmentaria","FÍSICOS",IF(F18="Temperaturas extremas (calor y frío)","FÍSICOS",IF(F18="Ventilación (natural o H26artificial)","FÍSICOS",IF(F18="Presión F29, rotación, horas extras y descansos","PSICOSOCIAL",IF(F18="Antrópicos (inundaciones, deslizamientos, incendios forestales, sequías, aludes)","FENÓMENO NATURAL",IF(F18="Geofísicos (terremotos, volcanes, subsidencias, colapsos, inestabilidad del terreno)","FENÓMENO NATURAL",IF(F18="Meteorológicos (huracanes, tornados, granizadas, tormenta eléctrica)","FENÓMENO NATURAL"))))))))))))))))))))))))</f>
        <v>FÍSICOS</v>
      </c>
      <c r="H18" s="76" t="s">
        <v>302</v>
      </c>
      <c r="I18" s="124"/>
      <c r="J18" s="124"/>
      <c r="K18" s="124" t="s">
        <v>0</v>
      </c>
      <c r="L18" s="124" t="s">
        <v>0</v>
      </c>
      <c r="M18" s="124"/>
      <c r="N18" s="124"/>
      <c r="O18" s="124"/>
      <c r="P18" s="124"/>
      <c r="Q18" s="125">
        <v>3</v>
      </c>
      <c r="R18" s="125">
        <v>4</v>
      </c>
      <c r="S18" s="126">
        <v>6</v>
      </c>
      <c r="T18" s="125">
        <f>(Q18*R18*S18)</f>
        <v>72</v>
      </c>
      <c r="U18" s="44" t="str">
        <f>IF(AND(T18&gt;=1,T18&lt;=300),"BAJO",IF(AND(T18&gt;=301,T18&lt;=600),"MEDIO",IF(AND(T18&gt;=601,T18&lt;=1000),"ALTO")))</f>
        <v>BAJO</v>
      </c>
      <c r="V18" s="44" t="str">
        <f>IF(U18= "BAJO","ACEPTABLE",IF(U18="MEDIO","NO ACEPTABLE",IF(U18="ALTO","NO ACEPTABLE")))</f>
        <v>ACEPTABLE</v>
      </c>
      <c r="W18" s="77" t="s">
        <v>131</v>
      </c>
      <c r="X18" s="77" t="s">
        <v>131</v>
      </c>
      <c r="Y18" s="77" t="s">
        <v>131</v>
      </c>
      <c r="Z18" s="76" t="s">
        <v>303</v>
      </c>
      <c r="AA18" s="77" t="s">
        <v>131</v>
      </c>
      <c r="AB18" s="76" t="s">
        <v>361</v>
      </c>
      <c r="AC18" s="125">
        <v>1</v>
      </c>
      <c r="AD18" s="125">
        <v>4</v>
      </c>
      <c r="AE18" s="126">
        <v>6</v>
      </c>
      <c r="AF18" s="125">
        <f>(AC18*AD18*AE18)</f>
        <v>24</v>
      </c>
      <c r="AG18" s="44" t="str">
        <f>IF(AND(AF18&gt;=1,AF18&lt;=300),"BAJO",IF(AND(AF18&gt;=301,AF18&lt;=600),"MEDIO",IF(AND(AF18&gt;=601,AF18&lt;=1000),"ALTO")))</f>
        <v>BAJO</v>
      </c>
      <c r="AH18" s="44" t="str">
        <f>IF(AG18= "BAJO","ACEPTABLE",IF(AG18="MEDIO","NO ACEPTABLE",IF(AG18="ALTO","NO ACEPTABLE")))</f>
        <v>ACEPTABLE</v>
      </c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</row>
    <row r="19" spans="1:48" ht="146.25" customHeight="1" x14ac:dyDescent="0.2">
      <c r="A19" s="184"/>
      <c r="B19" s="184"/>
      <c r="C19" s="184"/>
      <c r="D19" s="184"/>
      <c r="E19" s="77" t="s">
        <v>122</v>
      </c>
      <c r="F19" s="76" t="s">
        <v>172</v>
      </c>
      <c r="G19" s="77" t="str">
        <f>IF(F19="Manipulación manual de cargas","BIOMECÁNICO",IF(F19="Movimientos repetitivos","BIOMECÁNICO",IF(F19="Esfuerzo","BIOMECÁNICO",IF(F19="Postura (prolongada mantenida, forzada,
antigravitacional)","BIOMECÁNICO",IF(F19="Mecánico (elementos o partes de máquinas, herramientas, equipos, piezas a trabajar, materiales proyectados sólidos o fluidos, superficies calientes)","CONDICIONES DE SEGURIDAD",IF(F19="Locativo (sistemas y medios de almacenamiento,  arrumes elevados sin estibas, muebles mal anclados en el piso o en la pared, almacenamientos inadecuados, condiciones de la estructura de trabajo)","CONDICIONES DE SEGURIDAD",IF(F19="Superficies de trabajo (irregulares, deslizantes, con diferencia del nivel, calientes)","CONDICIONES DE SEGURIDAD",IF(F19="Condiciones de orden y aseo, (caída de objetos, caída al mismo nivel o a un plano inferior, desorden en puestos de trabajo y bodegas)","CONDICIONES DE SEGURIDAD",IF(F19="Tecnológico (explosión, fuga, derrame de sustancias químicas, incendio)","CONDICIONES DE SEGURIDAD",IF(F19="Accidentes de tránsito - atropellamiento","CONDICIONES DE SEGURIDAD",IF(F19="Públicos (robos, atracos, asaltos, atentados, de orden público, etc.)","CONDICIONES DE SEGURIDAD",IF(F19="Eléctrico - (alta, media y baja tensión, estática por contacto indirecto)","CONDICIONES DE SEGURIDAD",IF(F19="Eléctrico - canalización inadecuada de cables eléctricos y de computo","CONDICIONES DE SEGURIDAD",IF(F19="Trabajo en alturas","CONDICIONES DE SEGURIDAD",IF(F19="Espacios confinados","CONDICIONES DE SEGURIDAD",IF(F19="Ruido de impacto, intermitente o continuo","FÍSICOS",IF(F19="Iluminación - luz visible por exceso o por deficiencia","FÍSICOS",IF(F19="Vibración cuerpo entero, segmentaria","FÍSICOS",IF(F19="Temperaturas extremas (calor y frío)","FÍSICOS",IF(F19="Ventilación (natural o artificial)","FÍSICOS",IF(F19="Presión admosférica (normal y ajustada)","FÍSICOS",IF(F19="Radiaciones ionizantes (rayos x, gama. beta y alfa)","FÍSICOS",IF(F19="Radiaciones no ionizantes (láser, ultravioleta, infrarroja, radiofrecuencia, microondas)","FÍSICOS",IF(F19="Gérmenes","BIOLÓGICOS",IF(F19="Parásitos","BIOLÓGICOS",IF(F19="Picaduras","BIOLÓGICOS",IF(F19="Mordeduras","BIOLÓGICOS",IF(F19="Fluidos o excrementos","BIOLÓGICOS",IF(F19="Polvos orgánicos inorgánicos","QUÍMICOS",IF(F19="Fibras","QUÍMICOS",IF(F19="Líquidos (nieblas y rocíos)","QUÍMICOS",IF(F19="Gases y vapores","QUÍMICOS",IF(F19="Humos metálicos, no metálicos","QUÍMICOS",IF(F19="Material particulado","QUÍMICOS",IF(F19="Gestión organizacional: Estilo de mando, pago, contratación, participación, inducción y capacitación, bienestar social, evaluación del desempeño y manejo de cambios","PSICOSOCIAL",IF(F19="Características de la organización del trabajo: Comunicación, tecnología, organización del trabajo y demandas cualitativas y cuantitativas de la labor","PSICOSOCIAL",IF(F19="Características del grupo social de trabajo: Relaciones, cohesión, calidad de interacciones y trabajo en equipo","PSICOSOCIAL",IF(F19="Condiciones de la tarea: Carga mental, contenido de la tarea, demandas emocionales, sistemas de control, definición de roles y monotonía","PSICOSOCIAL",IF(F19="Interface persona - tarea: Conocimientos, habilidades en relación con la demanda de la tarea, Iniciativa, autonomía y reconocimiento, identificación de la persona con la tarea y la organización","PSICOSOCIAL",IF(F19="Jornada de trabajo: Pausas, Trabajo nocturno, rotación, horas extras y descansos","PSICOSOCIAL",IF(F19="Antrópicos (inundaciones, deslizamientos, incendios forestales, sequías, aludes)","FENÓMENO NATURAL",IF(F19="Geofísicos (terremotos, volcanes, subsidencias, colapsos, inestabilidad del terreno)","FENÓMENO NATURAL",IF(F19="Meteorológicos (huracanes, tornados, granizadas, tormenta eléctrica)","FENÓMENO NATURAL")))))))))))))))))))))))))))))))))))))))))))</f>
        <v>FÍSICOS</v>
      </c>
      <c r="H19" s="6" t="s">
        <v>223</v>
      </c>
      <c r="I19" s="5"/>
      <c r="J19" s="5"/>
      <c r="K19" s="5" t="s">
        <v>0</v>
      </c>
      <c r="L19" s="5" t="s">
        <v>0</v>
      </c>
      <c r="M19" s="5"/>
      <c r="N19" s="5"/>
      <c r="O19" s="5"/>
      <c r="P19" s="5"/>
      <c r="Q19" s="133">
        <v>6</v>
      </c>
      <c r="R19" s="133">
        <v>1</v>
      </c>
      <c r="S19" s="45">
        <v>3</v>
      </c>
      <c r="T19" s="96">
        <f t="shared" si="1"/>
        <v>18</v>
      </c>
      <c r="U19" s="98" t="str">
        <f t="shared" si="2"/>
        <v>BAJO</v>
      </c>
      <c r="V19" s="98" t="str">
        <f t="shared" si="3"/>
        <v>ACEPTABLE</v>
      </c>
      <c r="W19" s="7" t="s">
        <v>131</v>
      </c>
      <c r="X19" s="7" t="s">
        <v>131</v>
      </c>
      <c r="Y19" s="7" t="s">
        <v>131</v>
      </c>
      <c r="Z19" s="6" t="s">
        <v>280</v>
      </c>
      <c r="AA19" s="76" t="s">
        <v>252</v>
      </c>
      <c r="AB19" s="6" t="s">
        <v>266</v>
      </c>
      <c r="AC19" s="133">
        <v>3</v>
      </c>
      <c r="AD19" s="133">
        <v>1</v>
      </c>
      <c r="AE19" s="45">
        <v>3</v>
      </c>
      <c r="AF19" s="133">
        <f t="shared" si="4"/>
        <v>9</v>
      </c>
      <c r="AG19" s="44" t="str">
        <f t="shared" si="6"/>
        <v>BAJO</v>
      </c>
      <c r="AH19" s="44" t="str">
        <f t="shared" si="5"/>
        <v>ACEPTABLE</v>
      </c>
    </row>
    <row r="20" spans="1:48" ht="298.5" customHeight="1" x14ac:dyDescent="0.2">
      <c r="A20" s="184"/>
      <c r="B20" s="184"/>
      <c r="C20" s="184"/>
      <c r="D20" s="184"/>
      <c r="E20" s="77" t="s">
        <v>122</v>
      </c>
      <c r="F20" s="76" t="s">
        <v>175</v>
      </c>
      <c r="G20" s="77" t="str">
        <f>IF(F20="Manipulación manual de cargas","BIOMECÁNICO",IF(F20="Movimientos repetitivos","BIOMECÁNICO",IF(F20="Esfuerzo","BIOMECÁNICO",IF(F20="Postura (prolongada mantenida, forzada,
antigravitacional)","BIOMECÁNICO",IF(F20="Mecánico (elementos o partes de máquinas, herramientas, equipos, piezas a trabajar, materiales proyectados sólidos o fluidos, superficies calientes)","CONDICIONES DE SEGURIDAD",IF(F20="Locativo (sistemas y medios de almacenamiento,  arrumes elevados sin estibas, muebles mal anclados en el piso o en la pared, almacenamientos inadecuados, condiciones de la estructura de trabajo)","CONDICIONES DE SEGURIDAD",IF(F20="Superficies de trabajo (irregulares, deslizantes, con diferencia del nivel, calientes)","CONDICIONES DE SEGURIDAD",IF(F20="Condiciones de orden y aseo, (caída de objetos, caída al mismo nivel o a un plano inferior, desorden en puestos de trabajo y bodegas)","CONDICIONES DE SEGURIDAD",IF(F20="Tecnológico (explosión, fuga, derrame de sustancias químicas, incendio)","CONDICIONES DE SEGURIDAD",IF(F20="Accidentes de tránsito - atropellamiento","CONDICIONES DE SEGURIDAD",IF(F20="Públicos (robos, atracos, asaltos, atentados, de orden público, etc.)","CONDICIONES DE SEGURIDAD",IF(F20="Eléctrico - (alta, media y baja tensión, estática por contacto indirecto)","CONDICIONES DE SEGURIDAD",IF(F20="Eléctrico - canalización inadecuada de cables eléctricos y de computo","CONDICIONES DE SEGURIDAD",IF(F20="Trabajo en alturas","CONDICIONES DE SEGURIDAD",IF(F20="Espacios confinados","CONDICIONES DE SEGURIDAD",IF(F20="Ruido de impacto, intermitente o continuo","FÍSICOS",IF(F20="Iluminación - luz visible por exceso o por deficiencia","FÍSICOS",IF(F20="Vibración cuerpo entero, segmentaria","FÍSICOS",IF(F20="Temperaturas extremas (calor y frío)","FÍSICOS",IF(F20="Ventilación (natural o artificial)","FÍSICOS",IF(F20="Presión admosférica (normal y ajustada)","FÍSICOS",IF(F20="Radiaciones ionizantes (rayos x, gama. beta y alfa)","FÍSICOS",IF(F20="Radiaciones no ionizantes (láser, ultravioleta, infrarroja, radiofrecuencia, microondas)","FÍSICOS",IF(F20="Gérmenes","BIOLÓGICOS",IF(F20="Parásitos","BIOLÓGICOS",IF(F20="Picaduras","BIOLÓGICOS",IF(F20="Mordeduras","BIOLÓGICOS",IF(F20="Fluidos o excrementos","BIOLÓGICOS",IF(F20="Polvos orgánicos inorgánicos","QUÍMICOS",IF(F20="Fibras","QUÍMICOS",IF(F20="Líquidos (nieblas y rocíos)","QUÍMICOS",IF(F20="Gases y vapores","QUÍMICOS",IF(F20="Humos metálicos, no metálicos","QUÍMICOS",IF(F20="Material particulado","QUÍMICOS",IF(F20="Gestión organizacional: Estilo de mando, pago, contratación, participación, inducción y capacitación, bienestar social, evaluación del desempeño y manejo de cambios","PSICOSOCIAL",IF(F20="Características de la organización del trabajo: Comunicación, tecnología, organización del trabajo y demandas cualitativas y cuantitativas de la labor","PSICOSOCIAL",IF(F20="Características del grupo social de trabajo: Relaciones, cohesión, calidad de interacciones y trabajo en equipo","PSICOSOCIAL",IF(F20="Condiciones de la tarea: Carga mental, contenido de la tarea, demandas emocionales, sistemas de control, definición de roles y monotonía","PSICOSOCIAL",IF(F20="Interface persona - tarea: Conocimientos, habilidades en relación con la demanda de la tarea, Iniciativa, autonomía y reconocimiento, identificación de la persona con la tarea y la organización","PSICOSOCIAL",IF(F20="Jornada de trabajo: Pausas, Trabajo nocturno, rotación, horas extras y descansos","PSICOSOCIAL",IF(F20="Antrópicos (inundaciones, deslizamientos, incendios forestales, sequías, aludes)","FENÓMENO NATURAL",IF(F20="Geofísicos (terremotos, volcanes, subsidencias, colapsos, inestabilidad del terreno)","FENÓMENO NATURAL",IF(F20="Meteorológicos (huracanes, tornados, granizadas, tormenta eléctrica)","FENÓMENO NATURAL")))))))))))))))))))))))))))))))))))))))))))</f>
        <v>FÍSICOS</v>
      </c>
      <c r="H20" s="6" t="s">
        <v>224</v>
      </c>
      <c r="I20" s="5"/>
      <c r="J20" s="5"/>
      <c r="K20" s="5" t="s">
        <v>0</v>
      </c>
      <c r="L20" s="5" t="s">
        <v>0</v>
      </c>
      <c r="M20" s="5"/>
      <c r="N20" s="5"/>
      <c r="O20" s="5"/>
      <c r="P20" s="5"/>
      <c r="Q20" s="133">
        <v>3</v>
      </c>
      <c r="R20" s="133">
        <v>4</v>
      </c>
      <c r="S20" s="45">
        <v>10</v>
      </c>
      <c r="T20" s="96">
        <f t="shared" si="1"/>
        <v>120</v>
      </c>
      <c r="U20" s="98" t="str">
        <f t="shared" si="2"/>
        <v>BAJO</v>
      </c>
      <c r="V20" s="98" t="str">
        <f t="shared" si="3"/>
        <v>ACEPTABLE</v>
      </c>
      <c r="W20" s="7" t="s">
        <v>131</v>
      </c>
      <c r="X20" s="7" t="s">
        <v>131</v>
      </c>
      <c r="Y20" s="6" t="s">
        <v>267</v>
      </c>
      <c r="Z20" s="6" t="s">
        <v>322</v>
      </c>
      <c r="AA20" s="6" t="s">
        <v>251</v>
      </c>
      <c r="AB20" s="6" t="s">
        <v>306</v>
      </c>
      <c r="AC20" s="133">
        <v>1</v>
      </c>
      <c r="AD20" s="133">
        <v>1</v>
      </c>
      <c r="AE20" s="45">
        <v>10</v>
      </c>
      <c r="AF20" s="133">
        <f t="shared" si="4"/>
        <v>10</v>
      </c>
      <c r="AG20" s="44" t="str">
        <f t="shared" si="6"/>
        <v>BAJO</v>
      </c>
      <c r="AH20" s="44" t="str">
        <f t="shared" si="5"/>
        <v>ACEPTABLE</v>
      </c>
    </row>
    <row r="21" spans="1:48" ht="309" customHeight="1" x14ac:dyDescent="0.2">
      <c r="A21" s="184"/>
      <c r="B21" s="184"/>
      <c r="C21" s="184"/>
      <c r="D21" s="184"/>
      <c r="E21" s="77" t="s">
        <v>122</v>
      </c>
      <c r="F21" s="76" t="s">
        <v>175</v>
      </c>
      <c r="G21" s="77" t="str">
        <f>IF(F21="Manipulación manual de cargas","BIOMECÁNICO",IF(F21="Movimientos repetitivos","BIOMECÁNICO",IF(F21="Esfuerzo","BIOMECÁNICO",IF(F21="Postura (prolongada mantenida, forzada,
antigravitacional)","BIOMECÁNICO",IF(F21="Mecánico (elementos o partes de máquinas, herramientas, equipos, piezas a trabajar, materiales proyectados sólidos o fluidos, superficies calientes)","CONDICIONES DE SEGURIDAD",IF(F21="Locativo (sistemas y medios de almacenamiento,  arrumes elevados sin estibas, muebles mal anclados en el piso o en la pared, almacenamientos inadecuados, condiciones de la estructura de trabajo)","CONDICIONES DE SEGURIDAD",IF(F21="Superficies de trabajo (irregulares, deslizantes, con diferencia del nivel, calientes)","CONDICIONES DE SEGURIDAD",IF(F21="Condiciones de orden y aseo, (caída de objetos, caída al mismo nivel o a un plano inferior, desorden en puestos de trabajo y bodegas)","CONDICIONES DE SEGURIDAD",IF(F21="Tecnológico (explosión, fuga, derrame de sustancias químicas, incendio)","CONDICIONES DE SEGURIDAD",IF(F21="Accidentes de tránsito - atropellamiento","CONDICIONES DE SEGURIDAD",IF(F21="Públicos (robos, atracos, asaltos, atentados, de orden público, etc.)","CONDICIONES DE SEGURIDAD",IF(F21="Eléctrico - (alta, media y baja tensión, estática por contacto indirecto)","CONDICIONES DE SEGURIDAD",IF(F21="Eléctrico - canalización inadecuada de cables eléctricos y de computo","CONDICIONES DE SEGURIDAD",IF(F21="Trabajo en alturas","CONDICIONES DE SEGURIDAD",IF(F21="Espacios confinados","CONDICIONES DE SEGURIDAD",IF(F21="Ruido de impacto, intermitente o continuo","FÍSICOS",IF(F21="Iluminación - luz visible por exceso o por deficiencia","FÍSICOS",IF(F21="Vibración cuerpo entero, segmentaria","FÍSICOS",IF(F21="Temperaturas extremas (calor y frío)","FÍSICOS",IF(F21="Ventilación (natural o artificial)","FÍSICOS",IF(F21="Presión admosférica (normal y ajustada)","FÍSICOS",IF(F21="Radiaciones ionizantes (rayos x, gama. beta y alfa)","FÍSICOS",IF(F21="Radiaciones no ionizantes (láser, ultravioleta, infrarroja, radiofrecuencia, microondas)","FÍSICOS",IF(F21="Gérmenes","BIOLÓGICOS",IF(F21="Parásitos","BIOLÓGICOS",IF(F21="Picaduras","BIOLÓGICOS",IF(F21="Mordeduras","BIOLÓGICOS",IF(F21="Fluidos o excrementos","BIOLÓGICOS",IF(F21="Polvos orgánicos inorgánicos","QUÍMICOS",IF(F21="Fibras","QUÍMICOS",IF(F21="Líquidos (nieblas y rocíos)","QUÍMICOS",IF(F21="Gases y vapores","QUÍMICOS",IF(F21="Humos metálicos, no metálicos","QUÍMICOS",IF(F21="Material particulado","QUÍMICOS",IF(F21="Gestión organizacional: Estilo de mando, pago, contratación, participación, inducción y capacitación, bienestar social, evaluación del desempeño y manejo de cambios","PSICOSOCIAL",IF(F21="Características de la organización del trabajo: Comunicación, tecnología, organización del trabajo y demandas cualitativas y cuantitativas de la labor","PSICOSOCIAL",IF(F21="Características del grupo social de trabajo: Relaciones, cohesión, calidad de interacciones y trabajo en equipo","PSICOSOCIAL",IF(F21="Condiciones de la tarea: Carga mental, contenido de la tarea, demandas emocionales, sistemas de control, definición de roles y monotonía","PSICOSOCIAL",IF(F21="Interface persona - tarea: Conocimientos, habilidades en relación con la demanda de la tarea, Iniciativa, autonomía y reconocimiento, identificación de la persona con la tarea y la organización","PSICOSOCIAL",IF(F21="Jornada de trabajo: Pausas, Trabajo nocturno, rotación, horas extras y descansos","PSICOSOCIAL",IF(F21="Antrópicos (inundaciones, deslizamientos, incendios forestales, sequías, aludes)","FENÓMENO NATURAL",IF(F21="Geofísicos (terremotos, volcanes, subsidencias, colapsos, inestabilidad del terreno)","FENÓMENO NATURAL",IF(F21="Meteorológicos (huracanes, tornados, granizadas, tormenta eléctrica)","FENÓMENO NATURAL")))))))))))))))))))))))))))))))))))))))))))</f>
        <v>FÍSICOS</v>
      </c>
      <c r="H21" s="6" t="s">
        <v>304</v>
      </c>
      <c r="I21" s="5"/>
      <c r="J21" s="5"/>
      <c r="K21" s="5" t="s">
        <v>0</v>
      </c>
      <c r="L21" s="5" t="s">
        <v>0</v>
      </c>
      <c r="M21" s="5"/>
      <c r="N21" s="5"/>
      <c r="O21" s="5"/>
      <c r="P21" s="5"/>
      <c r="Q21" s="137">
        <v>3</v>
      </c>
      <c r="R21" s="137">
        <v>4</v>
      </c>
      <c r="S21" s="45">
        <v>10</v>
      </c>
      <c r="T21" s="96">
        <f>(Q21*R21*S21)</f>
        <v>120</v>
      </c>
      <c r="U21" s="98" t="str">
        <f>IF(AND(T21&gt;=1,T21&lt;=300),"BAJO",IF(AND(T21&gt;=301,T21&lt;=600),"MEDIO",IF(AND(T21&gt;=601,T21&lt;=1000),"ALTO")))</f>
        <v>BAJO</v>
      </c>
      <c r="V21" s="98" t="str">
        <f>IF(U21= "BAJO","ACEPTABLE",IF(U21="MEDIO","NO ACEPTABLE",IF(U21="ALTO","NO ACEPTABLE")))</f>
        <v>ACEPTABLE</v>
      </c>
      <c r="W21" s="7" t="s">
        <v>131</v>
      </c>
      <c r="X21" s="7" t="s">
        <v>131</v>
      </c>
      <c r="Y21" s="6" t="s">
        <v>267</v>
      </c>
      <c r="Z21" s="6" t="s">
        <v>305</v>
      </c>
      <c r="AA21" s="6"/>
      <c r="AB21" s="6" t="s">
        <v>307</v>
      </c>
      <c r="AC21" s="137">
        <v>1</v>
      </c>
      <c r="AD21" s="137">
        <v>1</v>
      </c>
      <c r="AE21" s="45">
        <v>10</v>
      </c>
      <c r="AF21" s="137">
        <f>(AC21*AD21*AE21)</f>
        <v>10</v>
      </c>
      <c r="AG21" s="44" t="str">
        <f>IF(AND(AF21&gt;=1,AF21&lt;=300),"BAJO",IF(AND(AF21&gt;=301,AF21&lt;=600),"MEDIO",IF(AND(AF21&gt;=601,AF21&lt;=1000),"ALTO")))</f>
        <v>BAJO</v>
      </c>
      <c r="AH21" s="44" t="str">
        <f>IF(AG21= "BAJO","ACEPTABLE",IF(AG21="MEDIO","NO ACEPTABLE",IF(AG21="ALTO","NO ACEPTABLE")))</f>
        <v>ACEPTABLE</v>
      </c>
    </row>
    <row r="22" spans="1:48" s="127" customFormat="1" ht="127.5" customHeight="1" x14ac:dyDescent="0.2">
      <c r="A22" s="184"/>
      <c r="B22" s="184"/>
      <c r="C22" s="184"/>
      <c r="D22" s="184"/>
      <c r="E22" s="77" t="s">
        <v>122</v>
      </c>
      <c r="F22" s="76" t="s">
        <v>136</v>
      </c>
      <c r="G22" s="77" t="s">
        <v>237</v>
      </c>
      <c r="H22" s="130" t="s">
        <v>244</v>
      </c>
      <c r="I22" s="124"/>
      <c r="J22" s="124"/>
      <c r="K22" s="124" t="s">
        <v>0</v>
      </c>
      <c r="L22" s="124"/>
      <c r="M22" s="124"/>
      <c r="N22" s="124"/>
      <c r="O22" s="124"/>
      <c r="P22" s="124"/>
      <c r="Q22" s="125">
        <v>6</v>
      </c>
      <c r="R22" s="125">
        <v>4</v>
      </c>
      <c r="S22" s="126">
        <v>3</v>
      </c>
      <c r="T22" s="129">
        <v>72</v>
      </c>
      <c r="U22" s="98" t="str">
        <f t="shared" si="2"/>
        <v>BAJO</v>
      </c>
      <c r="V22" s="98" t="str">
        <f t="shared" si="3"/>
        <v>ACEPTABLE</v>
      </c>
      <c r="W22" s="77" t="s">
        <v>131</v>
      </c>
      <c r="X22" s="77" t="s">
        <v>131</v>
      </c>
      <c r="Y22" s="77" t="s">
        <v>131</v>
      </c>
      <c r="Z22" s="76" t="s">
        <v>269</v>
      </c>
      <c r="AA22" s="76" t="s">
        <v>253</v>
      </c>
      <c r="AB22" s="76" t="s">
        <v>268</v>
      </c>
      <c r="AC22" s="125">
        <v>3</v>
      </c>
      <c r="AD22" s="125">
        <v>1</v>
      </c>
      <c r="AE22" s="126">
        <v>3</v>
      </c>
      <c r="AF22" s="125">
        <v>54</v>
      </c>
      <c r="AG22" s="44" t="str">
        <f t="shared" si="6"/>
        <v>BAJO</v>
      </c>
      <c r="AH22" s="44" t="str">
        <f t="shared" si="5"/>
        <v>ACEPTABLE</v>
      </c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</row>
    <row r="23" spans="1:48" ht="271.5" customHeight="1" x14ac:dyDescent="0.2">
      <c r="A23" s="184"/>
      <c r="B23" s="184"/>
      <c r="C23" s="184"/>
      <c r="D23" s="184"/>
      <c r="E23" s="77" t="s">
        <v>122</v>
      </c>
      <c r="F23" s="76" t="s">
        <v>147</v>
      </c>
      <c r="G23" s="77" t="str">
        <f>IF(F23="Manipulación manual de cargas","BIOMECÁNICO",IF(F23="Movimientos repetitivos","BIOMECÁNICO",IF(F23="Esfuerzo","BIOMECÁNICO",IF(F23="Postura (prolongada mantenida, forzada,
antigravitacional)","BIOMECÁNICO",IF(F23="Mecánico (elementos o partes de máquinas, herramientas, equipos, piezas a trabajar, materiales proyectados sólidos o fluidos, superficies calientes)","CONDICIONES DE SEGURIDAD",IF(F23="Locativo (sistemas y medios de almacenamiento,  arrumes elevados sin estibas, muebles mal anclados en el piso o en la pared, almacenamientos inadecuados, condiciones de la estructura de trabajo)","CONDICIONES DE SEGURIDAD",IF(F23="Superficies de trabajo (irregulares, deslizantes, con diferencia del nivel, calientes)","CONDICIONES DE SEGURIDAD",IF(F23="Condiciones de orden y aseo, (caída de objetos, caída al mismo nivel o a un plano inferior, desorden en puestos de trabajo y bodegas)","CONDICIONES DE SEGURIDAD",IF(F23="Tecnológico (explosión, fuga, derrame de sustancias químicas, incendio)","CONDICIONES DE SEGURIDAD",IF(F23="Accidentes de tránsito - atropellamiento","CONDICIONES DE SEGURIDAD",IF(F23="Públicos (robos, atracos, asaltos, atentados, de orden público, etc.)","CONDICIONES DE SEGURIDAD",IF(F23="Eléctrico - (alta, media y baja tensión, estática por contacto indirecto)","CONDICIONES DE SEGURIDAD",IF(F23="Eléctrico - canalización inadecuada de cables eléctricos y de computo","CONDICIONES DE SEGURIDAD",IF(F23="Trabajo en alturas","CONDICIONES DE SEGURIDAD",IF(F23="Espacios confinados","CONDICIONES DE SEGURIDAD",IF(F23="Ruido de impacto, intermitente o continuo","FÍSICOS",IF(F23="Iluminación - luz visible por exceso o por deficiencia","FÍSICOS",IF(F23="Vibración cuerpo entero, segmentaria","FÍSICOS",IF(F23="Temperaturas extremas (calor y frío)","FÍSICOS",IF(F23="Ventilación (natural o artificial)","FÍSICOS",IF(F23="Presión admosférica (normal y ajustada)","FÍSICOS",IF(F23="Radiaciones ionizantes (rayos x, gama. beta y alfa)","FÍSICOS",IF(F23="Radiaciones no ionizantes (láser, ultravioleta, infrarroja, radiofrecuencia, microondas)","FÍSICOS",IF(F23="Gérmenes","BIOLÓGICOS",IF(F23="Parásitos","BIOLÓGICOS",IF(F23="Picaduras","BIOLÓGICOS",IF(F23="Mordeduras","BIOLÓGICOS",IF(F23="Fluidos o excrementos","BIOLÓGICOS",IF(F23="Polvos orgánicos inorgánicos","QUÍMICOS",IF(F23="Fibras","QUÍMICOS",IF(F23="Líquidos (nieblas y rocíos)","QUÍMICOS",IF(F23="Gases y vapores","QUÍMICOS",IF(F23="Humos metálicos, no metálicos","QUÍMICOS",IF(F23="Material particulado","QUÍMICOS",IF(F23="Gestión organizacional: Estilo de mando, pago, contratación, participación, inducción y capacitación, bienestar social, evaluación del desempeño y manejo de cambios","PSICOSOCIAL",IF(F23="Características de la organización del trabajo: Comunicación, tecnología, organización del trabajo y demandas cualitativas y cuantitativas de la labor","PSICOSOCIAL",IF(F23="Características del grupo social de trabajo: Relaciones, cohesión, calidad de interacciones y trabajo en equipo","PSICOSOCIAL",IF(F23="Condiciones de la tarea: Carga mental, contenido de la tarea, demandas emocionales, sistemas de control, definición de roles y monotonía","PSICOSOCIAL",IF(F23="Interface persona - tarea: Conocimientos, habilidades en relación con la demanda de la tarea, Iniciativa, autonomía y reconocimiento, identificación de la persona con la tarea y la organización","PSICOSOCIAL",IF(F23="Jornada de trabajo: Pausas, Trabajo nocturno, rotación, horas extras y descansos","PSICOSOCIAL",IF(F23="Antrópicos (inundaciones, deslizamientos, incendios forestales, sequías, aludes)","FENÓMENO NATURAL",IF(F23="Geofísicos (terremotos, volcanes, subsidencias, colapsos, inestabilidad del terreno)","FENÓMENO NATURAL",IF(F23="Meteorológicos (huracanes, tornados, granizadas, tormenta eléctrica)","FENÓMENO NATURAL")))))))))))))))))))))))))))))))))))))))))))</f>
        <v>QUÍMICOS</v>
      </c>
      <c r="H23" s="6" t="s">
        <v>214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34">
        <v>6</v>
      </c>
      <c r="R23" s="134">
        <v>4</v>
      </c>
      <c r="S23" s="45">
        <v>6</v>
      </c>
      <c r="T23" s="134">
        <f>(Q23*R23*S23)</f>
        <v>144</v>
      </c>
      <c r="U23" s="44" t="str">
        <f t="shared" si="2"/>
        <v>BAJO</v>
      </c>
      <c r="V23" s="44" t="str">
        <f t="shared" si="3"/>
        <v>ACEPTABLE</v>
      </c>
      <c r="W23" s="7" t="s">
        <v>131</v>
      </c>
      <c r="X23" s="7" t="s">
        <v>131</v>
      </c>
      <c r="Y23" s="7" t="s">
        <v>131</v>
      </c>
      <c r="Z23" s="6" t="s">
        <v>277</v>
      </c>
      <c r="AA23" s="6" t="s">
        <v>276</v>
      </c>
      <c r="AB23" s="6" t="s">
        <v>275</v>
      </c>
      <c r="AC23" s="134">
        <v>3</v>
      </c>
      <c r="AD23" s="134">
        <v>4</v>
      </c>
      <c r="AE23" s="45">
        <v>6</v>
      </c>
      <c r="AF23" s="134">
        <f>(AC23*AD23*AE23)</f>
        <v>72</v>
      </c>
      <c r="AG23" s="44" t="str">
        <f t="shared" si="6"/>
        <v>BAJO</v>
      </c>
      <c r="AH23" s="44" t="str">
        <f t="shared" si="5"/>
        <v>ACEPTABLE</v>
      </c>
    </row>
    <row r="24" spans="1:48" ht="268.5" customHeight="1" x14ac:dyDescent="0.2">
      <c r="A24" s="184"/>
      <c r="B24" s="184"/>
      <c r="C24" s="184"/>
      <c r="D24" s="184"/>
      <c r="E24" s="77" t="s">
        <v>122</v>
      </c>
      <c r="F24" s="76" t="s">
        <v>148</v>
      </c>
      <c r="G24" s="77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artificial)","FÍSICOS",IF(F24="Presión admosférica (normal y ajustada)","FÍSICOS",IF(F24="Radiaciones ionizantes (rayos x, gama. beta y alfa)","FÍSICOS",IF(F24="Radiaciones no ionizantes (láser, ultravioleta, infrarroja, radiofrecuencia, microondas)","FÍSICOS",IF(F24="Gérmenes","BIOLÓGICOS",IF(F24="Parásitos","BIOLÓGICOS",IF(F24="Picaduras","BIOLÓGICOS",IF(F24="Mordeduras","BIOLÓGICOS",IF(F24="Fluidos o excrementos","BIOLÓGICOS",IF(F24="Polvos orgánicos inorgánicos","QUÍMICOS",IF(F24="Fibras","QUÍMICOS",IF(F24="Líquidos (nieblas y rocíos)","QUÍMICOS",IF(F24="Gases y vapores","QUÍMICOS",IF(F24="Humos metálicos, no metálicos","QUÍMICOS",IF(F24="Material particulado","QUÍMICOS",IF(F24="Gestión organizacional: Estilo de mando, pago, contratación, participación, inducción y capacitación, bienestar social, evaluación del desempeño y manejo de cambios","PSICOSOCIAL",IF(F24="Características de la organización del trabajo: Comunicación, tecnología, organización del trabajo y demandas cualitativas y cuantitativas de la labor","PSICOSOCIAL",IF(F24="Características del grupo social de trabajo: Relaciones, cohesión, calidad de interacciones y trabajo en equipo","PSICOSOCIAL",IF(F24="Condiciones de la tarea: Carga mental, contenido de la tarea, demandas emocionales, sistemas de control, definición de roles y monotonía","PSICOSOCIAL",IF(F24="Interface persona - tarea: Conocimientos, habilidades en relación con la demanda de la tarea, Iniciativa, autonomía y reconocimiento, identificación de la persona con la tarea y la organización","PSICOSOCIAL",IF(F24="Jornada de trabajo: Pausas, Trabajo nocturno,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NATURAL")))))))))))))))))))))))))))))))))))))))))))</f>
        <v>QUÍMICOS</v>
      </c>
      <c r="H24" s="6" t="s">
        <v>214</v>
      </c>
      <c r="I24" s="5"/>
      <c r="J24" s="5"/>
      <c r="K24" s="5" t="s">
        <v>0</v>
      </c>
      <c r="L24" s="5" t="s">
        <v>0</v>
      </c>
      <c r="M24" s="5"/>
      <c r="N24" s="5"/>
      <c r="O24" s="5"/>
      <c r="P24" s="5"/>
      <c r="Q24" s="134">
        <v>6</v>
      </c>
      <c r="R24" s="134">
        <v>4</v>
      </c>
      <c r="S24" s="45">
        <v>6</v>
      </c>
      <c r="T24" s="134">
        <f>(Q24*R24*S24)</f>
        <v>144</v>
      </c>
      <c r="U24" s="44" t="str">
        <f t="shared" si="2"/>
        <v>BAJO</v>
      </c>
      <c r="V24" s="44" t="str">
        <f t="shared" si="3"/>
        <v>ACEPTABLE</v>
      </c>
      <c r="W24" s="7" t="s">
        <v>131</v>
      </c>
      <c r="X24" s="7" t="s">
        <v>131</v>
      </c>
      <c r="Y24" s="7" t="s">
        <v>131</v>
      </c>
      <c r="Z24" s="6" t="s">
        <v>277</v>
      </c>
      <c r="AA24" s="6" t="s">
        <v>323</v>
      </c>
      <c r="AB24" s="6" t="s">
        <v>275</v>
      </c>
      <c r="AC24" s="134">
        <v>3</v>
      </c>
      <c r="AD24" s="134">
        <v>4</v>
      </c>
      <c r="AE24" s="45">
        <v>6</v>
      </c>
      <c r="AF24" s="134">
        <f>(AC24*AD24*AE24)</f>
        <v>72</v>
      </c>
      <c r="AG24" s="44" t="str">
        <f t="shared" si="6"/>
        <v>BAJO</v>
      </c>
      <c r="AH24" s="44" t="str">
        <f t="shared" si="5"/>
        <v>ACEPTABLE</v>
      </c>
    </row>
    <row r="25" spans="1:48" s="127" customFormat="1" ht="231.75" customHeight="1" x14ac:dyDescent="0.2">
      <c r="A25" s="184"/>
      <c r="B25" s="184"/>
      <c r="C25" s="184"/>
      <c r="D25" s="184"/>
      <c r="E25" s="77" t="s">
        <v>122</v>
      </c>
      <c r="F25" s="76" t="s">
        <v>145</v>
      </c>
      <c r="G25" s="77" t="s">
        <v>239</v>
      </c>
      <c r="H25" s="76" t="s">
        <v>254</v>
      </c>
      <c r="I25" s="124"/>
      <c r="J25" s="124"/>
      <c r="K25" s="124" t="s">
        <v>0</v>
      </c>
      <c r="L25" s="124"/>
      <c r="M25" s="124"/>
      <c r="N25" s="124"/>
      <c r="O25" s="124"/>
      <c r="P25" s="124"/>
      <c r="Q25" s="125">
        <v>3</v>
      </c>
      <c r="R25" s="125">
        <v>4</v>
      </c>
      <c r="S25" s="126">
        <v>6</v>
      </c>
      <c r="T25" s="129">
        <v>72</v>
      </c>
      <c r="U25" s="98" t="str">
        <f t="shared" si="2"/>
        <v>BAJO</v>
      </c>
      <c r="V25" s="98" t="str">
        <f t="shared" si="3"/>
        <v>ACEPTABLE</v>
      </c>
      <c r="W25" s="77" t="s">
        <v>131</v>
      </c>
      <c r="X25" s="77" t="s">
        <v>131</v>
      </c>
      <c r="Y25" s="77" t="s">
        <v>131</v>
      </c>
      <c r="Z25" s="76" t="s">
        <v>324</v>
      </c>
      <c r="AA25" s="77" t="s">
        <v>131</v>
      </c>
      <c r="AB25" s="6" t="s">
        <v>270</v>
      </c>
      <c r="AC25" s="125">
        <v>3</v>
      </c>
      <c r="AD25" s="125">
        <v>4</v>
      </c>
      <c r="AE25" s="126">
        <v>3</v>
      </c>
      <c r="AF25" s="125">
        <v>36</v>
      </c>
      <c r="AG25" s="44" t="str">
        <f>IF(AND(AF25&gt;=1,AF25&lt;=300),"BAJO",IF(AND(AF25&gt;=301,AF25&lt;=600),"MEDIO",IF(AND(AF25&gt;=601,AF25&lt;=1000),"ALTO")))</f>
        <v>BAJO</v>
      </c>
      <c r="AH25" s="44" t="str">
        <f>IF(AG25= "BAJO","ACEPTABLE",IF(AG25="MEDIO","NO ACEPTABLE",IF(AG25="ALTO","NO ACEPTABLE")))</f>
        <v>ACEPTABLE</v>
      </c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</row>
    <row r="26" spans="1:48" s="127" customFormat="1" ht="194.25" customHeight="1" x14ac:dyDescent="0.2">
      <c r="A26" s="184"/>
      <c r="B26" s="184"/>
      <c r="C26" s="184"/>
      <c r="D26" s="184"/>
      <c r="E26" s="77" t="s">
        <v>122</v>
      </c>
      <c r="F26" s="76" t="s">
        <v>150</v>
      </c>
      <c r="G26" s="77" t="s">
        <v>239</v>
      </c>
      <c r="H26" s="76" t="s">
        <v>243</v>
      </c>
      <c r="I26" s="124"/>
      <c r="J26" s="124"/>
      <c r="K26" s="124" t="s">
        <v>0</v>
      </c>
      <c r="L26" s="124"/>
      <c r="M26" s="124"/>
      <c r="N26" s="124"/>
      <c r="O26" s="124"/>
      <c r="P26" s="124"/>
      <c r="Q26" s="125">
        <v>6</v>
      </c>
      <c r="R26" s="125">
        <v>4</v>
      </c>
      <c r="S26" s="126">
        <v>10</v>
      </c>
      <c r="T26" s="129">
        <v>240</v>
      </c>
      <c r="U26" s="98" t="str">
        <f t="shared" si="2"/>
        <v>BAJO</v>
      </c>
      <c r="V26" s="98" t="str">
        <f t="shared" si="3"/>
        <v>ACEPTABLE</v>
      </c>
      <c r="W26" s="77" t="s">
        <v>131</v>
      </c>
      <c r="X26" s="77" t="s">
        <v>131</v>
      </c>
      <c r="Y26" s="77" t="s">
        <v>131</v>
      </c>
      <c r="Z26" s="76" t="s">
        <v>325</v>
      </c>
      <c r="AA26" s="76" t="s">
        <v>278</v>
      </c>
      <c r="AB26" s="6" t="s">
        <v>270</v>
      </c>
      <c r="AC26" s="125">
        <v>3</v>
      </c>
      <c r="AD26" s="125">
        <v>4</v>
      </c>
      <c r="AE26" s="126">
        <v>10</v>
      </c>
      <c r="AF26" s="125">
        <v>120</v>
      </c>
      <c r="AG26" s="44" t="str">
        <f t="shared" ref="AG26:AG34" si="7">IF(AND(AF26&gt;=1,AF26&lt;=300),"BAJO",IF(AND(AF26&gt;=301,AF26&lt;=600),"MEDIO",IF(AND(AF26&gt;=601,AF26&lt;=1000),"ALTO")))</f>
        <v>BAJO</v>
      </c>
      <c r="AH26" s="44" t="str">
        <f t="shared" ref="AH26:AH34" si="8">IF(AG26= "BAJO","ACEPTABLE",IF(AG26="MEDIO","NO ACEPTABLE",IF(AG26="ALTO","NO ACEPTABLE")))</f>
        <v>ACEPTABLE</v>
      </c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</row>
    <row r="27" spans="1:48" ht="409.5" customHeight="1" x14ac:dyDescent="0.2">
      <c r="A27" s="184"/>
      <c r="B27" s="184"/>
      <c r="C27" s="184"/>
      <c r="D27" s="184"/>
      <c r="E27" s="77" t="s">
        <v>122</v>
      </c>
      <c r="F27" s="76" t="s">
        <v>166</v>
      </c>
      <c r="G27" s="77" t="str">
        <f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ultravioleta, infrarroja, radiofrecuencia,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PSICOSOCIAL</v>
      </c>
      <c r="H27" s="6" t="s">
        <v>215</v>
      </c>
      <c r="I27" s="5"/>
      <c r="J27" s="5"/>
      <c r="K27" s="5" t="s">
        <v>0</v>
      </c>
      <c r="L27" s="5" t="s">
        <v>0</v>
      </c>
      <c r="M27" s="5"/>
      <c r="N27" s="5"/>
      <c r="O27" s="5"/>
      <c r="P27" s="5"/>
      <c r="Q27" s="137">
        <v>10</v>
      </c>
      <c r="R27" s="137">
        <v>4</v>
      </c>
      <c r="S27" s="45">
        <v>10</v>
      </c>
      <c r="T27" s="137">
        <f>(Q27*R27*S27)</f>
        <v>400</v>
      </c>
      <c r="U27" s="44" t="str">
        <f>IF(AND(T27&gt;=1,T27&lt;=300),"BAJO",IF(AND(T27&gt;=301,T27&lt;=600),"MEDIO",IF(AND(T27&gt;=601,T27&lt;=1000),"ALTO")))</f>
        <v>MEDIO</v>
      </c>
      <c r="V27" s="44" t="str">
        <f>IF(U27= "BAJO","ACEPTABLE",IF(U27="MEDIO","NO ACEPTABLE",IF(U27="ALTO","NO ACEPTABLE")))</f>
        <v>NO ACEPTABLE</v>
      </c>
      <c r="W27" s="7" t="s">
        <v>131</v>
      </c>
      <c r="X27" s="7" t="s">
        <v>131</v>
      </c>
      <c r="Y27" s="7" t="s">
        <v>131</v>
      </c>
      <c r="Z27" s="6" t="s">
        <v>326</v>
      </c>
      <c r="AA27" s="7" t="s">
        <v>131</v>
      </c>
      <c r="AB27" s="6" t="s">
        <v>279</v>
      </c>
      <c r="AC27" s="137">
        <v>3</v>
      </c>
      <c r="AD27" s="137">
        <v>4</v>
      </c>
      <c r="AE27" s="45">
        <v>10</v>
      </c>
      <c r="AF27" s="137">
        <f>(AC27*AD27*AE27)</f>
        <v>120</v>
      </c>
      <c r="AG27" s="44" t="str">
        <f>IF(AND(AF27&gt;=1,AF27&lt;=300),"BAJO",IF(AND(AF27&gt;=301,AF27&lt;=600),"MEDIO",IF(AND(AF27&gt;=601,AF27&lt;=1000),"ALTO")))</f>
        <v>BAJO</v>
      </c>
      <c r="AH27" s="44" t="str">
        <f>IF(AG27= "BAJO","ACEPTABLE",IF(AG27="MEDIO","NO ACEPTABLE",IF(AG27="ALTO","NO ACEPTABLE")))</f>
        <v>ACEPTABLE</v>
      </c>
    </row>
    <row r="28" spans="1:48" ht="409.6" customHeight="1" x14ac:dyDescent="0.2">
      <c r="A28" s="184"/>
      <c r="B28" s="184"/>
      <c r="C28" s="184"/>
      <c r="D28" s="184"/>
      <c r="E28" s="77" t="s">
        <v>122</v>
      </c>
      <c r="F28" s="76" t="s">
        <v>166</v>
      </c>
      <c r="G28" s="77" t="str">
        <f t="shared" ref="G28:G34" si="9"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PSICOSOCIAL</v>
      </c>
      <c r="H28" s="6" t="s">
        <v>309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34">
        <v>10</v>
      </c>
      <c r="R28" s="134">
        <v>4</v>
      </c>
      <c r="S28" s="45">
        <v>10</v>
      </c>
      <c r="T28" s="134">
        <f t="shared" ref="T28:T34" si="10">(Q28*R28*S28)</f>
        <v>400</v>
      </c>
      <c r="U28" s="44" t="str">
        <f t="shared" si="2"/>
        <v>MEDIO</v>
      </c>
      <c r="V28" s="44" t="str">
        <f t="shared" si="3"/>
        <v>NO ACEPTABLE</v>
      </c>
      <c r="W28" s="7" t="s">
        <v>131</v>
      </c>
      <c r="X28" s="7" t="s">
        <v>131</v>
      </c>
      <c r="Y28" s="7" t="s">
        <v>131</v>
      </c>
      <c r="Z28" s="6" t="s">
        <v>327</v>
      </c>
      <c r="AA28" s="7" t="s">
        <v>131</v>
      </c>
      <c r="AB28" s="6" t="s">
        <v>308</v>
      </c>
      <c r="AC28" s="134">
        <v>3</v>
      </c>
      <c r="AD28" s="134">
        <v>4</v>
      </c>
      <c r="AE28" s="45">
        <v>10</v>
      </c>
      <c r="AF28" s="134">
        <f t="shared" ref="AF28:AF34" si="11">(AC28*AD28*AE28)</f>
        <v>120</v>
      </c>
      <c r="AG28" s="44" t="str">
        <f t="shared" si="7"/>
        <v>BAJO</v>
      </c>
      <c r="AH28" s="44" t="str">
        <f t="shared" si="8"/>
        <v>ACEPTABLE</v>
      </c>
    </row>
    <row r="29" spans="1:48" ht="391.5" customHeight="1" x14ac:dyDescent="0.2">
      <c r="A29" s="184"/>
      <c r="B29" s="184"/>
      <c r="C29" s="184"/>
      <c r="D29" s="184"/>
      <c r="E29" s="77" t="s">
        <v>122</v>
      </c>
      <c r="F29" s="76" t="s">
        <v>167</v>
      </c>
      <c r="G29" s="77" t="str">
        <f t="shared" si="9"/>
        <v>PSICOSOCIAL</v>
      </c>
      <c r="H29" s="6" t="s">
        <v>216</v>
      </c>
      <c r="I29" s="5"/>
      <c r="J29" s="5"/>
      <c r="K29" s="5" t="s">
        <v>0</v>
      </c>
      <c r="L29" s="5" t="s">
        <v>0</v>
      </c>
      <c r="M29" s="5"/>
      <c r="N29" s="5"/>
      <c r="O29" s="5"/>
      <c r="P29" s="5"/>
      <c r="Q29" s="134">
        <v>10</v>
      </c>
      <c r="R29" s="134">
        <v>4</v>
      </c>
      <c r="S29" s="45">
        <v>10</v>
      </c>
      <c r="T29" s="134">
        <f t="shared" si="10"/>
        <v>400</v>
      </c>
      <c r="U29" s="44" t="str">
        <f t="shared" si="2"/>
        <v>MEDIO</v>
      </c>
      <c r="V29" s="44" t="str">
        <f t="shared" si="3"/>
        <v>NO ACEPTABLE</v>
      </c>
      <c r="W29" s="7" t="s">
        <v>131</v>
      </c>
      <c r="X29" s="7" t="s">
        <v>131</v>
      </c>
      <c r="Y29" s="7" t="s">
        <v>131</v>
      </c>
      <c r="Z29" s="6" t="s">
        <v>329</v>
      </c>
      <c r="AA29" s="7" t="s">
        <v>131</v>
      </c>
      <c r="AB29" s="6" t="s">
        <v>279</v>
      </c>
      <c r="AC29" s="134">
        <v>3</v>
      </c>
      <c r="AD29" s="134">
        <v>4</v>
      </c>
      <c r="AE29" s="45">
        <v>10</v>
      </c>
      <c r="AF29" s="134">
        <f t="shared" si="11"/>
        <v>120</v>
      </c>
      <c r="AG29" s="44" t="str">
        <f t="shared" si="7"/>
        <v>BAJO</v>
      </c>
      <c r="AH29" s="44" t="str">
        <f t="shared" si="8"/>
        <v>ACEPTABLE</v>
      </c>
    </row>
    <row r="30" spans="1:48" ht="371.25" customHeight="1" x14ac:dyDescent="0.2">
      <c r="A30" s="184"/>
      <c r="B30" s="184"/>
      <c r="C30" s="184"/>
      <c r="D30" s="184"/>
      <c r="E30" s="77" t="s">
        <v>122</v>
      </c>
      <c r="F30" s="76" t="s">
        <v>168</v>
      </c>
      <c r="G30" s="77" t="str">
        <f t="shared" si="9"/>
        <v>PSICOSOCIAL</v>
      </c>
      <c r="H30" s="6" t="s">
        <v>229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34">
        <v>10</v>
      </c>
      <c r="R30" s="134">
        <v>4</v>
      </c>
      <c r="S30" s="45">
        <v>10</v>
      </c>
      <c r="T30" s="134">
        <f t="shared" si="10"/>
        <v>400</v>
      </c>
      <c r="U30" s="44" t="str">
        <f t="shared" si="2"/>
        <v>MEDIO</v>
      </c>
      <c r="V30" s="44" t="str">
        <f t="shared" si="3"/>
        <v>NO ACEPTABLE</v>
      </c>
      <c r="W30" s="7" t="s">
        <v>131</v>
      </c>
      <c r="X30" s="7" t="s">
        <v>131</v>
      </c>
      <c r="Y30" s="7" t="s">
        <v>131</v>
      </c>
      <c r="Z30" s="6" t="s">
        <v>330</v>
      </c>
      <c r="AA30" s="7" t="s">
        <v>131</v>
      </c>
      <c r="AB30" s="6" t="s">
        <v>279</v>
      </c>
      <c r="AC30" s="134">
        <v>3</v>
      </c>
      <c r="AD30" s="134">
        <v>4</v>
      </c>
      <c r="AE30" s="45">
        <v>10</v>
      </c>
      <c r="AF30" s="134">
        <f t="shared" si="11"/>
        <v>120</v>
      </c>
      <c r="AG30" s="44" t="str">
        <f t="shared" si="7"/>
        <v>BAJO</v>
      </c>
      <c r="AH30" s="44" t="str">
        <f t="shared" si="8"/>
        <v>ACEPTABLE</v>
      </c>
    </row>
    <row r="31" spans="1:48" ht="366.75" customHeight="1" x14ac:dyDescent="0.2">
      <c r="A31" s="184"/>
      <c r="B31" s="184"/>
      <c r="C31" s="184"/>
      <c r="D31" s="184"/>
      <c r="E31" s="77" t="s">
        <v>122</v>
      </c>
      <c r="F31" s="76" t="s">
        <v>228</v>
      </c>
      <c r="G31" s="77" t="str">
        <f t="shared" si="9"/>
        <v>PSICOSOCIAL</v>
      </c>
      <c r="H31" s="6" t="s">
        <v>217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34">
        <v>10</v>
      </c>
      <c r="R31" s="134">
        <v>4</v>
      </c>
      <c r="S31" s="45">
        <v>10</v>
      </c>
      <c r="T31" s="134">
        <f t="shared" si="10"/>
        <v>400</v>
      </c>
      <c r="U31" s="44" t="str">
        <f t="shared" si="2"/>
        <v>MEDIO</v>
      </c>
      <c r="V31" s="44" t="str">
        <f t="shared" si="3"/>
        <v>NO ACEPTABLE</v>
      </c>
      <c r="W31" s="7" t="s">
        <v>131</v>
      </c>
      <c r="X31" s="7" t="s">
        <v>131</v>
      </c>
      <c r="Y31" s="7" t="s">
        <v>131</v>
      </c>
      <c r="Z31" s="6" t="s">
        <v>330</v>
      </c>
      <c r="AA31" s="7" t="s">
        <v>131</v>
      </c>
      <c r="AB31" s="6" t="s">
        <v>279</v>
      </c>
      <c r="AC31" s="134">
        <v>3</v>
      </c>
      <c r="AD31" s="134">
        <v>4</v>
      </c>
      <c r="AE31" s="45">
        <v>10</v>
      </c>
      <c r="AF31" s="134">
        <f t="shared" si="11"/>
        <v>120</v>
      </c>
      <c r="AG31" s="44" t="str">
        <f t="shared" si="7"/>
        <v>BAJO</v>
      </c>
      <c r="AH31" s="44" t="str">
        <f t="shared" si="8"/>
        <v>ACEPTABLE</v>
      </c>
    </row>
    <row r="32" spans="1:48" ht="366.75" customHeight="1" x14ac:dyDescent="0.2">
      <c r="A32" s="184"/>
      <c r="B32" s="184"/>
      <c r="C32" s="184"/>
      <c r="D32" s="184"/>
      <c r="E32" s="77" t="s">
        <v>122</v>
      </c>
      <c r="F32" s="76" t="s">
        <v>228</v>
      </c>
      <c r="G32" s="77" t="str">
        <f>IF(F32="Manipulación manual de cargas","BIOMECÁNICO",IF(F32="Movimientos repetitivos","BIOMECÁNICO",IF(F32="Esfuerzo","BIOMECÁNICO",IF(F32="Postura (prolongada mantenida, forzada,
antigravitacional)","BIOMECÁNICO",IF(F32="Mecánico (elementos o partes de máquinas, herramientas, equipos, piezas a trabajar, materiales proyectados sólidos o fluidos, superficies calientes)","CONDICIONES DE SEGURIDAD",IF(F32="Locativo (sistemas y medios de almacenamiento,  arrumes elevados sin estibas, muebles mal anclados en el piso o en la pared, almacenamientos inadecuados, condiciones de la estructura de trabajo)","CONDICIONES DE SEGURIDAD",IF(F32="Superficies de trabajo (irregulares, deslizantes, con diferencia del nivel, calientes)","CONDICIONES DE SEGURIDAD",IF(F32="Condiciones de orden y aseo, (caída de objetos, caída al mismo nivel o a un plano inferior, desorden en puestos de trabajo y bodegas)","CONDICIONES DE SEGURIDAD",IF(F32="Tecnológico (explosión, fuga, derrame de sustancias químicas, incendio)","CONDICIONES DE SEGURIDAD",IF(F32="Accidentes de tránsito - atropellamiento","CONDICIONES DE SEGURIDAD",IF(F32="Públicos (robos, atracos, asaltos, atentados, de orden público, etc.)","CONDICIONES DE SEGURIDAD",IF(F32="Eléctrico - (alta, media y baja tensión, estática por contacto indirecto)","CONDICIONES DE SEGURIDAD",IF(F32="Eléctrico - canalización inadecuada de cables eléctricos y de computo","CONDICIONES DE SEGURIDAD",IF(F32="Trabajo en alturas","CONDICIONES DE SEGURIDAD",IF(F32="Espacios confinados","CONDICIONES DE SEGURIDAD",IF(F32="Ruido de impacto, intermitente o continuo","FÍSICOS",IF(F32="Iluminación - luz visible por exceso o por deficiencia","FÍSICOS",IF(F32="Vibración cuerpo entero, segmentaria","FÍSICOS",IF(F32="Temperaturas extremas (calor y frío)","FÍSICOS",IF(F32="Ventilación (natural o artificial)","FÍSICOS",IF(F32="Presión admosférica (normal y ajustada)","FÍSICOS",IF(F32="Radiaciones ionizantes (rayos x, gama. beta y alfa)","FÍSICOS",IF(F32="Radiaciones no ionizantes (láser, ultravioleta, infrarroja, radiofrecuencia, microondas)","FÍSICOS",IF(F32="Gérmenes","BIOLÓGICOS",IF(F32="Parásitos","BIOLÓGICOS",IF(F32="Picaduras","BIOLÓGICOS",IF(F32="Mordeduras","BIOLÓGICOS",IF(F32="Fluidos o excrementos","BIOLÓGICOS",IF(F32="Polvos orgánicos inorgánicos","QUÍMICOS",IF(F32="Fibras","QUÍMICOS",IF(F32="Líquidos (nieblas y rocíos)","QUÍMICOS",IF(F32="Gases y vapores","QUÍMICOS",IF(F32="Humos metálicos, no metálicos","QUÍMICOS",IF(F32="Material particulado","QUÍMICOS",IF(F32="Gestión organizacional: Estilo de mando, pago, contratación, participación, inducción y capacitación, bienestar social, evaluación del desempeño y manejo de cambios","PSICOSOCIAL",IF(F32="Características de la organización del trabajo: Comunicación, tecnología, organización del trabajo y demandas cualitativas y cuantitativas de la labor","PSICOSOCIAL",IF(F32="Características del grupo social de trabajo: Relaciones, cohesión, calidad de interacciones y trabajo en equipo","PSICOSOCIAL",IF(F32="Condiciones de la tarea: Carga mental, contenido de la tarea, demandas emocionales, sistemas de control, definición de roles y monotonía","PSICOSOCIAL",IF(F32="Interface persona - tarea: Conocimientos, habilidades en relación con la demanda de la tarea, Iniciativa, autonomía y reconocimiento, identificación de la persona con la tarea y la organización","PSICOSOCIAL",IF(F32="Jornada de trabajo: Pausas, Trabajo nocturno, rotación, horas extras y descansos","PSICOSOCIAL",IF(F32="Antrópicos (inundaciones, deslizamientos, incendios forestales, sequías, aludes)","FENÓMENO NATURAL",IF(F32="Geofísicos (terremotos, volcanes, subsidencias, colapsos, inestabilidad del terreno)","FENÓMENO NATURAL",IF(F32="Meteorológicos (huracanes, tornados, granizadas, tormenta eléctrica)","FENÓMENO NATURAL")))))))))))))))))))))))))))))))))))))))))))</f>
        <v>PSICOSOCIAL</v>
      </c>
      <c r="H32" s="6" t="s">
        <v>310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37">
        <v>10</v>
      </c>
      <c r="R32" s="137">
        <v>4</v>
      </c>
      <c r="S32" s="45">
        <v>10</v>
      </c>
      <c r="T32" s="137">
        <f>(Q32*R32*S32)</f>
        <v>400</v>
      </c>
      <c r="U32" s="44" t="str">
        <f>IF(AND(T32&gt;=1,T32&lt;=300),"BAJO",IF(AND(T32&gt;=301,T32&lt;=600),"MEDIO",IF(AND(T32&gt;=601,T32&lt;=1000),"ALTO")))</f>
        <v>MEDIO</v>
      </c>
      <c r="V32" s="44" t="str">
        <f>IF(U32= "BAJO","ACEPTABLE",IF(U32="MEDIO","NO ACEPTABLE",IF(U32="ALTO","NO ACEPTABLE")))</f>
        <v>NO ACEPTABLE</v>
      </c>
      <c r="W32" s="7" t="s">
        <v>131</v>
      </c>
      <c r="X32" s="7" t="s">
        <v>131</v>
      </c>
      <c r="Y32" s="7" t="s">
        <v>131</v>
      </c>
      <c r="Z32" s="6" t="s">
        <v>331</v>
      </c>
      <c r="AA32" s="7" t="s">
        <v>131</v>
      </c>
      <c r="AB32" s="6" t="s">
        <v>308</v>
      </c>
      <c r="AC32" s="137">
        <v>3</v>
      </c>
      <c r="AD32" s="137">
        <v>4</v>
      </c>
      <c r="AE32" s="45">
        <v>10</v>
      </c>
      <c r="AF32" s="137">
        <f>(AC32*AD32*AE32)</f>
        <v>120</v>
      </c>
      <c r="AG32" s="44" t="str">
        <f>IF(AND(AF32&gt;=1,AF32&lt;=300),"BAJO",IF(AND(AF32&gt;=301,AF32&lt;=600),"MEDIO",IF(AND(AF32&gt;=601,AF32&lt;=1000),"ALTO")))</f>
        <v>BAJO</v>
      </c>
      <c r="AH32" s="44" t="str">
        <f>IF(AG32= "BAJO","ACEPTABLE",IF(AG32="MEDIO","NO ACEPTABLE",IF(AG32="ALTO","NO ACEPTABLE")))</f>
        <v>ACEPTABLE</v>
      </c>
    </row>
    <row r="33" spans="1:48" ht="364.5" customHeight="1" x14ac:dyDescent="0.2">
      <c r="A33" s="184"/>
      <c r="B33" s="184"/>
      <c r="C33" s="184"/>
      <c r="D33" s="184"/>
      <c r="E33" s="77" t="s">
        <v>122</v>
      </c>
      <c r="F33" s="76" t="s">
        <v>169</v>
      </c>
      <c r="G33" s="77" t="str">
        <f t="shared" si="9"/>
        <v>PSICOSOCIAL</v>
      </c>
      <c r="H33" s="6" t="s">
        <v>311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34">
        <v>10</v>
      </c>
      <c r="R33" s="134">
        <v>4</v>
      </c>
      <c r="S33" s="45">
        <v>10</v>
      </c>
      <c r="T33" s="134">
        <f t="shared" si="10"/>
        <v>400</v>
      </c>
      <c r="U33" s="44" t="str">
        <f t="shared" si="2"/>
        <v>MEDIO</v>
      </c>
      <c r="V33" s="44" t="str">
        <f t="shared" si="3"/>
        <v>NO ACEPTABLE</v>
      </c>
      <c r="W33" s="7" t="s">
        <v>131</v>
      </c>
      <c r="X33" s="7" t="s">
        <v>131</v>
      </c>
      <c r="Y33" s="7" t="s">
        <v>131</v>
      </c>
      <c r="Z33" s="6" t="s">
        <v>331</v>
      </c>
      <c r="AA33" s="7" t="s">
        <v>131</v>
      </c>
      <c r="AB33" s="6" t="s">
        <v>279</v>
      </c>
      <c r="AC33" s="134">
        <v>3</v>
      </c>
      <c r="AD33" s="134">
        <v>4</v>
      </c>
      <c r="AE33" s="45">
        <v>10</v>
      </c>
      <c r="AF33" s="134">
        <f t="shared" si="11"/>
        <v>120</v>
      </c>
      <c r="AG33" s="44" t="str">
        <f t="shared" si="7"/>
        <v>BAJO</v>
      </c>
      <c r="AH33" s="44" t="str">
        <f t="shared" si="8"/>
        <v>ACEPTABLE</v>
      </c>
    </row>
    <row r="34" spans="1:48" ht="363" customHeight="1" x14ac:dyDescent="0.2">
      <c r="A34" s="184"/>
      <c r="B34" s="184"/>
      <c r="C34" s="184"/>
      <c r="D34" s="184"/>
      <c r="E34" s="77" t="s">
        <v>122</v>
      </c>
      <c r="F34" s="76" t="s">
        <v>170</v>
      </c>
      <c r="G34" s="77" t="str">
        <f t="shared" si="9"/>
        <v>PSICOSOCIAL</v>
      </c>
      <c r="H34" s="6" t="s">
        <v>218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34">
        <v>3</v>
      </c>
      <c r="R34" s="134">
        <v>4</v>
      </c>
      <c r="S34" s="45">
        <v>6</v>
      </c>
      <c r="T34" s="134">
        <f t="shared" si="10"/>
        <v>72</v>
      </c>
      <c r="U34" s="44" t="str">
        <f t="shared" si="2"/>
        <v>BAJO</v>
      </c>
      <c r="V34" s="44" t="str">
        <f t="shared" si="3"/>
        <v>ACEPTABLE</v>
      </c>
      <c r="W34" s="7" t="s">
        <v>131</v>
      </c>
      <c r="X34" s="7" t="s">
        <v>131</v>
      </c>
      <c r="Y34" s="7" t="s">
        <v>131</v>
      </c>
      <c r="Z34" s="6" t="s">
        <v>328</v>
      </c>
      <c r="AA34" s="7" t="s">
        <v>131</v>
      </c>
      <c r="AB34" s="6" t="s">
        <v>279</v>
      </c>
      <c r="AC34" s="134">
        <v>3</v>
      </c>
      <c r="AD34" s="134">
        <v>4</v>
      </c>
      <c r="AE34" s="45">
        <v>6</v>
      </c>
      <c r="AF34" s="134">
        <f t="shared" si="11"/>
        <v>72</v>
      </c>
      <c r="AG34" s="44" t="str">
        <f t="shared" si="7"/>
        <v>BAJO</v>
      </c>
      <c r="AH34" s="44" t="str">
        <f t="shared" si="8"/>
        <v>ACEPTABLE</v>
      </c>
    </row>
    <row r="35" spans="1:48" ht="365.25" customHeight="1" x14ac:dyDescent="0.2">
      <c r="A35" s="184"/>
      <c r="B35" s="184"/>
      <c r="C35" s="184"/>
      <c r="D35" s="184"/>
      <c r="E35" s="77" t="s">
        <v>122</v>
      </c>
      <c r="F35" s="76" t="s">
        <v>167</v>
      </c>
      <c r="G35" s="77" t="str">
        <f t="shared" ref="G35:G42" si="12">IF(F35="Manipulación manual de cargas","BIOMECÁNICO",IF(F35="Movimientos repetitivos","BIOMECÁNICO",IF(F35="Esfuerzo","BIOMECÁNICO",IF(F35="Postura (prolongada mantenida, forzada,
antigravitacional)","BIOMECÁNICO",IF(F35="Mecánico (elementos o partes de máquinas, herramientas, equipos, piezas a trabajar, materiales proyectados sólidos o fluidos, superficies calientes)","CONDICIONES DE SEGURIDAD",IF(F35="Locativo (sistemas y medios de almacenamiento,  arrumes elevados sin estibas, muebles mal anclados en el piso o en la pared, almacenamientos inadecuados, condiciones de la estructura de trabajo)","CONDICIONES DE SEGURIDAD",IF(F35="Superficies de trabajo (irregulares, deslizantes, con diferencia del nivel, calientes)","CONDICIONES DE SEGURIDAD",IF(F35="Condiciones de orden y aseo, (caída de objetos, caída al mismo nivel o a un plano inferior, desorden en puestos de trabajo y bodegas)","CONDICIONES DE SEGURIDAD",IF(F35="Tecnológico (explosión, fuga, derrame de sustancias químicas, incendio)","CONDICIONES DE SEGURIDAD",IF(F35="Accidentes de tránsito - atropellamiento","CONDICIONES DE SEGURIDAD",IF(F35="Públicos (robos, atracos, asaltos, atentados, de orden público, etc.)","CONDICIONES DE SEGURIDAD",IF(F35="Eléctrico - (alta, media y baja tensión, estática por contacto indirecto)","CONDICIONES DE SEGURIDAD",IF(F35="Eléctrico - canalización inadecuada de cables eléctricos y de computo","CONDICIONES DE SEGURIDAD",IF(F35="Trabajo en alturas","CONDICIONES DE SEGURIDAD",IF(F35="Espacios confinados","CONDICIONES DE SEGURIDAD",IF(F35="Ruido de impacto, intermitente o continuo","FÍSICOS",IF(F35="Iluminación - luz visible por exceso o por deficiencia","FÍSICOS",IF(F35="Vibración cuerpo entero, segmentaria","FÍSICOS",IF(F35="Temperaturas extremas (calor y frío)","FÍSICOS",IF(F35="Ventilación (natural o artificial)","FÍSICOS",IF(F35="Presión admosférica (normal y ajustada)","FÍSICOS",IF(F35="Radiaciones ionizantes (rayos x, gama. beta y alfa)","FÍSICOS",IF(F35="Radiaciones no ionizantes (láser, ultravioleta, infrarroja, radiofrecuencia, microondas)","FÍSICOS",IF(F35="Gérmenes","BIOLÓGICOS",IF(F35="Parásitos","BIOLÓGICOS",IF(F35="Picaduras","BIOLÓGICOS",IF(F35="Mordeduras","BIOLÓGICOS",IF(F35="Fluidos o excrementos","BIOLÓGICOS",IF(F35="Polvos orgánicos inorgánicos","QUÍMICOS",IF(F35="Fibras","QUÍMICOS",IF(F35="Líquidos (nieblas y rocíos)","QUÍMICOS",IF(F35="Gases y vapores","QUÍMICOS",IF(F35="Humos metálicos, no metálicos","QUÍMICOS",IF(F35="Material particulado","QUÍMICOS",IF(F35="Gestión organizacional: Estilo de mando, pago, contratación, participación, inducción y capacitación, bienestar social, evaluación del desempeño y manejo de cambios","PSICOSOCIAL",IF(F35="Características de la organización del trabajo: Comunicación, tecnología, organización del trabajo y demandas cualitativas y cuantitativas de la labor","PSICOSOCIAL",IF(F35="Características del grupo social de trabajo: Relaciones, cohesión, calidad de interacciones y trabajo en equipo","PSICOSOCIAL",IF(F35="Condiciones de la tarea: Carga mental, contenido de la tarea, demandas emocionales, sistemas de control, definición de roles y monotonía","PSICOSOCIAL",IF(F35="Interface persona - tarea: Conocimientos, habilidades en relación con la demanda de la tarea, Iniciativa, autonomía y reconocimiento, identificación de la persona con la tarea y la organización","PSICOSOCIAL",IF(F35="Jornada de trabajo: Pausas, Trabajo nocturno, rotación, horas extras y descansos","PSICOSOCIAL",IF(F35="Antrópicos (inundaciones, deslizamientos, incendios forestales, sequías, aludes)","FENÓMENO NATURAL",IF(F35="Geofísicos (terremotos, volcanes, subsidencias, colapsos, inestabilidad del terreno)","FENÓMENO NATURAL",IF(F35="Meteorológicos (huracanes, tornados, granizadas, tormenta eléctrica)","FENÓMENO NATURAL")))))))))))))))))))))))))))))))))))))))))))</f>
        <v>PSICOSOCIAL</v>
      </c>
      <c r="H35" s="6" t="s">
        <v>165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34">
        <v>10</v>
      </c>
      <c r="R35" s="134">
        <v>4</v>
      </c>
      <c r="S35" s="45">
        <v>10</v>
      </c>
      <c r="T35" s="96">
        <f>(Q35*R35*S35)</f>
        <v>400</v>
      </c>
      <c r="U35" s="98" t="str">
        <f>IF(AND(T35&gt;=1,T35&lt;=300),"BAJO",IF(AND(T35&gt;=301,T35&lt;=600),"MEDIO",IF(AND(T35&gt;=601,T35&lt;=1000),"ALTO")))</f>
        <v>MEDIO</v>
      </c>
      <c r="V35" s="98" t="str">
        <f>IF(U35= "BAJO","ACEPTABLE",IF(U35="MEDIO","NO ACEPTABLE",IF(U35="ALTO","NO ACEPTABLE")))</f>
        <v>NO ACEPTABLE</v>
      </c>
      <c r="W35" s="7" t="s">
        <v>131</v>
      </c>
      <c r="X35" s="7" t="s">
        <v>131</v>
      </c>
      <c r="Y35" s="7" t="s">
        <v>131</v>
      </c>
      <c r="Z35" s="6" t="s">
        <v>328</v>
      </c>
      <c r="AA35" s="7" t="s">
        <v>131</v>
      </c>
      <c r="AB35" s="6" t="s">
        <v>279</v>
      </c>
      <c r="AC35" s="134">
        <v>3</v>
      </c>
      <c r="AD35" s="134">
        <v>4</v>
      </c>
      <c r="AE35" s="45">
        <v>10</v>
      </c>
      <c r="AF35" s="134">
        <f>(AC35*AD35*AE35)</f>
        <v>120</v>
      </c>
      <c r="AG35" s="44" t="str">
        <f>IF(AND(AF35&gt;=1,AF35&lt;=300),"BAJO",IF(AND(AF35&gt;=301,AF35&lt;=600),"MEDIO",IF(AND(AF35&gt;=601,AF35&lt;=1000),"ALTO")))</f>
        <v>BAJO</v>
      </c>
      <c r="AH35" s="44" t="str">
        <f>IF(AG35= "BAJO","ACEPTABLE",IF(AG35="MEDIO","NO ACEPTABLE",IF(AG35="ALTO","NO ACEPTABLE")))</f>
        <v>ACEPTABLE</v>
      </c>
    </row>
    <row r="36" spans="1:48" ht="283.5" customHeight="1" x14ac:dyDescent="0.2">
      <c r="A36" s="184"/>
      <c r="B36" s="184"/>
      <c r="C36" s="184"/>
      <c r="D36" s="184"/>
      <c r="E36" s="77" t="s">
        <v>122</v>
      </c>
      <c r="F36" s="76" t="s">
        <v>130</v>
      </c>
      <c r="G36" s="77" t="str">
        <f t="shared" si="12"/>
        <v>BIOMECÁNICO</v>
      </c>
      <c r="H36" s="6" t="s">
        <v>182</v>
      </c>
      <c r="I36" s="5"/>
      <c r="J36" s="5"/>
      <c r="K36" s="5" t="s">
        <v>0</v>
      </c>
      <c r="L36" s="5" t="s">
        <v>0</v>
      </c>
      <c r="M36" s="5"/>
      <c r="N36" s="5"/>
      <c r="O36" s="5" t="s">
        <v>0</v>
      </c>
      <c r="P36" s="5"/>
      <c r="Q36" s="122">
        <v>6</v>
      </c>
      <c r="R36" s="122">
        <v>4</v>
      </c>
      <c r="S36" s="45">
        <v>10</v>
      </c>
      <c r="T36" s="122">
        <f t="shared" ref="T36:T59" si="13">(Q36*R36*S36)</f>
        <v>240</v>
      </c>
      <c r="U36" s="44" t="str">
        <f t="shared" ref="U36:U59" si="14">IF(AND(T36&gt;=1,T36&lt;=300),"BAJO",IF(AND(T36&gt;=301,T36&lt;=600),"MEDIO",IF(AND(T36&gt;=601,T36&lt;=1000),"ALTO")))</f>
        <v>BAJO</v>
      </c>
      <c r="V36" s="44" t="str">
        <f t="shared" ref="V36:V59" si="15">IF(U36= "BAJO","ACEPTABLE",IF(U36="MEDIO","NO ACEPTABLE",IF(U36="ALTO","NO ACEPTABLE")))</f>
        <v>ACEPTABLE</v>
      </c>
      <c r="W36" s="7" t="s">
        <v>131</v>
      </c>
      <c r="X36" s="7" t="s">
        <v>131</v>
      </c>
      <c r="Y36" s="7" t="s">
        <v>131</v>
      </c>
      <c r="Z36" s="6" t="s">
        <v>333</v>
      </c>
      <c r="AA36" s="7" t="s">
        <v>131</v>
      </c>
      <c r="AB36" s="6" t="s">
        <v>332</v>
      </c>
      <c r="AC36" s="122">
        <v>3</v>
      </c>
      <c r="AD36" s="122">
        <v>4</v>
      </c>
      <c r="AE36" s="45">
        <v>10</v>
      </c>
      <c r="AF36" s="122">
        <f t="shared" ref="AF36:AF65" si="16">(AC36*AD36*AE36)</f>
        <v>120</v>
      </c>
      <c r="AG36" s="44" t="str">
        <f t="shared" ref="AG36:AG65" si="17">IF(AND(AF36&gt;=1,AF36&lt;=300),"BAJO",IF(AND(AF36&gt;=301,AF36&lt;=600),"MEDIO",IF(AND(AF36&gt;=601,AF36&lt;=1000),"ALTO")))</f>
        <v>BAJO</v>
      </c>
      <c r="AH36" s="44" t="str">
        <f t="shared" ref="AH36:AH65" si="18">IF(AG36= "BAJO","ACEPTABLE",IF(AG36="MEDIO","NO ACEPTABLE",IF(AG36="ALTO","NO ACEPTABLE")))</f>
        <v>ACEPTABLE</v>
      </c>
    </row>
    <row r="37" spans="1:48" ht="256.5" customHeight="1" x14ac:dyDescent="0.2">
      <c r="A37" s="184"/>
      <c r="B37" s="184"/>
      <c r="C37" s="184"/>
      <c r="D37" s="184"/>
      <c r="E37" s="77" t="s">
        <v>122</v>
      </c>
      <c r="F37" s="76" t="s">
        <v>130</v>
      </c>
      <c r="G37" s="77" t="str">
        <f t="shared" si="12"/>
        <v>BIOMECÁNICO</v>
      </c>
      <c r="H37" s="6" t="s">
        <v>297</v>
      </c>
      <c r="I37" s="5"/>
      <c r="J37" s="5"/>
      <c r="K37" s="5" t="s">
        <v>0</v>
      </c>
      <c r="L37" s="5" t="s">
        <v>0</v>
      </c>
      <c r="M37" s="5"/>
      <c r="N37" s="5"/>
      <c r="O37" s="5" t="s">
        <v>0</v>
      </c>
      <c r="P37" s="5"/>
      <c r="Q37" s="137">
        <v>6</v>
      </c>
      <c r="R37" s="137">
        <v>4</v>
      </c>
      <c r="S37" s="45">
        <v>10</v>
      </c>
      <c r="T37" s="137">
        <f>(Q37*R37*S37)</f>
        <v>240</v>
      </c>
      <c r="U37" s="44" t="str">
        <f>IF(AND(T37&gt;=1,T37&lt;=300),"BAJO",IF(AND(T37&gt;=301,T37&lt;=600),"MEDIO",IF(AND(T37&gt;=601,T37&lt;=1000),"ALTO")))</f>
        <v>BAJO</v>
      </c>
      <c r="V37" s="44" t="str">
        <f>IF(U37= "BAJO","ACEPTABLE",IF(U37="MEDIO","NO ACEPTABLE",IF(U37="ALTO","NO ACEPTABLE")))</f>
        <v>ACEPTABLE</v>
      </c>
      <c r="W37" s="7" t="s">
        <v>131</v>
      </c>
      <c r="X37" s="7" t="s">
        <v>131</v>
      </c>
      <c r="Y37" s="7" t="s">
        <v>131</v>
      </c>
      <c r="Z37" s="6" t="s">
        <v>334</v>
      </c>
      <c r="AA37" s="7" t="s">
        <v>131</v>
      </c>
      <c r="AB37" s="6" t="s">
        <v>335</v>
      </c>
      <c r="AC37" s="137">
        <v>3</v>
      </c>
      <c r="AD37" s="137">
        <v>4</v>
      </c>
      <c r="AE37" s="45">
        <v>10</v>
      </c>
      <c r="AF37" s="137">
        <f>(AC37*AD37*AE37)</f>
        <v>120</v>
      </c>
      <c r="AG37" s="44" t="str">
        <f>IF(AND(AF37&gt;=1,AF37&lt;=300),"BAJO",IF(AND(AF37&gt;=301,AF37&lt;=600),"MEDIO",IF(AND(AF37&gt;=601,AF37&lt;=1000),"ALTO")))</f>
        <v>BAJO</v>
      </c>
      <c r="AH37" s="44" t="str">
        <f>IF(AG37= "BAJO","ACEPTABLE",IF(AG37="MEDIO","NO ACEPTABLE",IF(AG37="ALTO","NO ACEPTABLE")))</f>
        <v>ACEPTABLE</v>
      </c>
    </row>
    <row r="38" spans="1:48" ht="321" customHeight="1" x14ac:dyDescent="0.2">
      <c r="A38" s="184"/>
      <c r="B38" s="184"/>
      <c r="C38" s="184"/>
      <c r="D38" s="184"/>
      <c r="E38" s="77" t="s">
        <v>122</v>
      </c>
      <c r="F38" s="76" t="s">
        <v>177</v>
      </c>
      <c r="G38" s="77" t="str">
        <f t="shared" si="12"/>
        <v>BIOMECÁNICO</v>
      </c>
      <c r="H38" s="6" t="s">
        <v>245</v>
      </c>
      <c r="I38" s="5"/>
      <c r="J38" s="5"/>
      <c r="K38" s="5" t="s">
        <v>0</v>
      </c>
      <c r="L38" s="5" t="s">
        <v>0</v>
      </c>
      <c r="M38" s="5"/>
      <c r="N38" s="5"/>
      <c r="O38" s="5" t="s">
        <v>0</v>
      </c>
      <c r="P38" s="5"/>
      <c r="Q38" s="123">
        <v>6</v>
      </c>
      <c r="R38" s="123">
        <v>4</v>
      </c>
      <c r="S38" s="45">
        <v>10</v>
      </c>
      <c r="T38" s="123">
        <f t="shared" si="13"/>
        <v>240</v>
      </c>
      <c r="U38" s="44" t="str">
        <f t="shared" si="14"/>
        <v>BAJO</v>
      </c>
      <c r="V38" s="44" t="str">
        <f t="shared" si="15"/>
        <v>ACEPTABLE</v>
      </c>
      <c r="W38" s="7" t="s">
        <v>131</v>
      </c>
      <c r="X38" s="7" t="s">
        <v>131</v>
      </c>
      <c r="Y38" s="6" t="s">
        <v>256</v>
      </c>
      <c r="Z38" s="6" t="s">
        <v>336</v>
      </c>
      <c r="AA38" s="7"/>
      <c r="AB38" s="6" t="s">
        <v>337</v>
      </c>
      <c r="AC38" s="123">
        <v>3</v>
      </c>
      <c r="AD38" s="123">
        <v>4</v>
      </c>
      <c r="AE38" s="45">
        <v>10</v>
      </c>
      <c r="AF38" s="123">
        <f t="shared" si="16"/>
        <v>120</v>
      </c>
      <c r="AG38" s="44" t="str">
        <f t="shared" si="17"/>
        <v>BAJO</v>
      </c>
      <c r="AH38" s="44" t="str">
        <f t="shared" si="18"/>
        <v>ACEPTABLE</v>
      </c>
    </row>
    <row r="39" spans="1:48" ht="301.5" customHeight="1" thickBot="1" x14ac:dyDescent="0.25">
      <c r="A39" s="184"/>
      <c r="B39" s="184"/>
      <c r="C39" s="184"/>
      <c r="D39" s="184"/>
      <c r="E39" s="77" t="s">
        <v>122</v>
      </c>
      <c r="F39" s="76" t="s">
        <v>177</v>
      </c>
      <c r="G39" s="77" t="str">
        <f t="shared" si="12"/>
        <v>BIOMECÁNICO</v>
      </c>
      <c r="H39" s="6" t="s">
        <v>298</v>
      </c>
      <c r="I39" s="5"/>
      <c r="J39" s="5"/>
      <c r="K39" s="5" t="s">
        <v>0</v>
      </c>
      <c r="L39" s="5" t="s">
        <v>0</v>
      </c>
      <c r="M39" s="5"/>
      <c r="N39" s="5"/>
      <c r="O39" s="5" t="s">
        <v>0</v>
      </c>
      <c r="P39" s="5"/>
      <c r="Q39" s="137">
        <v>6</v>
      </c>
      <c r="R39" s="137">
        <v>4</v>
      </c>
      <c r="S39" s="45">
        <v>10</v>
      </c>
      <c r="T39" s="137">
        <f>(Q39*R39*S39)</f>
        <v>240</v>
      </c>
      <c r="U39" s="44" t="str">
        <f>IF(AND(T39&gt;=1,T39&lt;=300),"BAJO",IF(AND(T39&gt;=301,T39&lt;=600),"MEDIO",IF(AND(T39&gt;=601,T39&lt;=1000),"ALTO")))</f>
        <v>BAJO</v>
      </c>
      <c r="V39" s="44" t="str">
        <f>IF(U39= "BAJO","ACEPTABLE",IF(U39="MEDIO","NO ACEPTABLE",IF(U39="ALTO","NO ACEPTABLE")))</f>
        <v>ACEPTABLE</v>
      </c>
      <c r="W39" s="7" t="s">
        <v>131</v>
      </c>
      <c r="X39" s="7" t="s">
        <v>131</v>
      </c>
      <c r="Y39" s="6" t="s">
        <v>256</v>
      </c>
      <c r="Z39" s="6" t="s">
        <v>334</v>
      </c>
      <c r="AA39" s="7"/>
      <c r="AB39" s="6" t="s">
        <v>335</v>
      </c>
      <c r="AC39" s="137">
        <v>3</v>
      </c>
      <c r="AD39" s="137">
        <v>4</v>
      </c>
      <c r="AE39" s="45">
        <v>10</v>
      </c>
      <c r="AF39" s="137">
        <f>(AC39*AD39*AE39)</f>
        <v>120</v>
      </c>
      <c r="AG39" s="44" t="str">
        <f>IF(AND(AF39&gt;=1,AF39&lt;=300),"BAJO",IF(AND(AF39&gt;=301,AF39&lt;=600),"MEDIO",IF(AND(AF39&gt;=601,AF39&lt;=1000),"ALTO")))</f>
        <v>BAJO</v>
      </c>
      <c r="AH39" s="44" t="str">
        <f>IF(AG39= "BAJO","ACEPTABLE",IF(AG39="MEDIO","NO ACEPTABLE",IF(AG39="ALTO","NO ACEPTABLE")))</f>
        <v>ACEPTABLE</v>
      </c>
    </row>
    <row r="40" spans="1:48" ht="221.25" customHeight="1" thickBot="1" x14ac:dyDescent="0.25">
      <c r="A40" s="184"/>
      <c r="B40" s="184"/>
      <c r="C40" s="184"/>
      <c r="D40" s="184"/>
      <c r="E40" s="92" t="s">
        <v>122</v>
      </c>
      <c r="F40" s="93" t="s">
        <v>171</v>
      </c>
      <c r="G40" s="92" t="str">
        <f t="shared" si="12"/>
        <v>BIOMECÁNICO</v>
      </c>
      <c r="H40" s="94" t="s">
        <v>246</v>
      </c>
      <c r="I40" s="95"/>
      <c r="J40" s="95" t="s">
        <v>0</v>
      </c>
      <c r="K40" s="95" t="s">
        <v>0</v>
      </c>
      <c r="L40" s="95" t="s">
        <v>0</v>
      </c>
      <c r="M40" s="95"/>
      <c r="N40" s="95"/>
      <c r="O40" s="95"/>
      <c r="P40" s="95"/>
      <c r="Q40" s="96">
        <v>6</v>
      </c>
      <c r="R40" s="96">
        <v>4</v>
      </c>
      <c r="S40" s="97">
        <v>10</v>
      </c>
      <c r="T40" s="108">
        <f t="shared" si="13"/>
        <v>240</v>
      </c>
      <c r="U40" s="109" t="str">
        <f t="shared" si="14"/>
        <v>BAJO</v>
      </c>
      <c r="V40" s="109" t="str">
        <f t="shared" si="15"/>
        <v>ACEPTABLE</v>
      </c>
      <c r="W40" s="99" t="s">
        <v>131</v>
      </c>
      <c r="X40" s="99" t="s">
        <v>131</v>
      </c>
      <c r="Y40" s="99" t="s">
        <v>131</v>
      </c>
      <c r="Z40" s="94" t="s">
        <v>338</v>
      </c>
      <c r="AA40" s="7" t="s">
        <v>131</v>
      </c>
      <c r="AB40" s="6" t="s">
        <v>339</v>
      </c>
      <c r="AC40" s="96">
        <v>3</v>
      </c>
      <c r="AD40" s="96">
        <v>1</v>
      </c>
      <c r="AE40" s="97">
        <v>10</v>
      </c>
      <c r="AF40" s="108">
        <f t="shared" si="16"/>
        <v>30</v>
      </c>
      <c r="AG40" s="109" t="str">
        <f t="shared" si="17"/>
        <v>BAJO</v>
      </c>
      <c r="AH40" s="109" t="str">
        <f t="shared" si="18"/>
        <v>ACEPTABLE</v>
      </c>
    </row>
    <row r="41" spans="1:48" ht="304.5" customHeight="1" thickBot="1" x14ac:dyDescent="0.25">
      <c r="A41" s="184"/>
      <c r="B41" s="184"/>
      <c r="C41" s="184"/>
      <c r="D41" s="184"/>
      <c r="E41" s="92" t="s">
        <v>122</v>
      </c>
      <c r="F41" s="93" t="s">
        <v>171</v>
      </c>
      <c r="G41" s="92" t="str">
        <f t="shared" si="12"/>
        <v>BIOMECÁNICO</v>
      </c>
      <c r="H41" s="94" t="s">
        <v>299</v>
      </c>
      <c r="I41" s="95"/>
      <c r="J41" s="95" t="s">
        <v>0</v>
      </c>
      <c r="K41" s="95" t="s">
        <v>0</v>
      </c>
      <c r="L41" s="95" t="s">
        <v>0</v>
      </c>
      <c r="M41" s="95"/>
      <c r="N41" s="95"/>
      <c r="O41" s="95"/>
      <c r="P41" s="95"/>
      <c r="Q41" s="96">
        <v>6</v>
      </c>
      <c r="R41" s="96">
        <v>4</v>
      </c>
      <c r="S41" s="97">
        <v>10</v>
      </c>
      <c r="T41" s="108">
        <f>(Q41*R41*S41)</f>
        <v>240</v>
      </c>
      <c r="U41" s="109" t="str">
        <f>IF(AND(T41&gt;=1,T41&lt;=300),"BAJO",IF(AND(T41&gt;=301,T41&lt;=600),"MEDIO",IF(AND(T41&gt;=601,T41&lt;=1000),"ALTO")))</f>
        <v>BAJO</v>
      </c>
      <c r="V41" s="109" t="str">
        <f>IF(U41= "BAJO","ACEPTABLE",IF(U41="MEDIO","NO ACEPTABLE",IF(U41="ALTO","NO ACEPTABLE")))</f>
        <v>ACEPTABLE</v>
      </c>
      <c r="W41" s="99" t="s">
        <v>131</v>
      </c>
      <c r="X41" s="99" t="s">
        <v>131</v>
      </c>
      <c r="Y41" s="99" t="s">
        <v>131</v>
      </c>
      <c r="Z41" s="94" t="s">
        <v>340</v>
      </c>
      <c r="AA41" s="7" t="s">
        <v>131</v>
      </c>
      <c r="AB41" s="6" t="s">
        <v>335</v>
      </c>
      <c r="AC41" s="96">
        <v>3</v>
      </c>
      <c r="AD41" s="96">
        <v>1</v>
      </c>
      <c r="AE41" s="97">
        <v>10</v>
      </c>
      <c r="AF41" s="108">
        <f>(AC41*AD41*AE41)</f>
        <v>30</v>
      </c>
      <c r="AG41" s="109" t="str">
        <f>IF(AND(AF41&gt;=1,AF41&lt;=300),"BAJO",IF(AND(AF41&gt;=301,AF41&lt;=600),"MEDIO",IF(AND(AF41&gt;=601,AF41&lt;=1000),"ALTO")))</f>
        <v>BAJO</v>
      </c>
      <c r="AH41" s="109" t="str">
        <f>IF(AG41= "BAJO","ACEPTABLE",IF(AG41="MEDIO","NO ACEPTABLE",IF(AG41="ALTO","NO ACEPTABLE")))</f>
        <v>ACEPTABLE</v>
      </c>
    </row>
    <row r="42" spans="1:48" ht="231" customHeight="1" x14ac:dyDescent="0.2">
      <c r="A42" s="184"/>
      <c r="B42" s="184"/>
      <c r="C42" s="184"/>
      <c r="D42" s="184"/>
      <c r="E42" s="92" t="s">
        <v>122</v>
      </c>
      <c r="F42" s="93" t="s">
        <v>171</v>
      </c>
      <c r="G42" s="92" t="str">
        <f t="shared" si="12"/>
        <v>BIOMECÁNICO</v>
      </c>
      <c r="H42" s="94" t="s">
        <v>219</v>
      </c>
      <c r="I42" s="95"/>
      <c r="J42" s="95"/>
      <c r="K42" s="95" t="s">
        <v>0</v>
      </c>
      <c r="L42" s="95" t="s">
        <v>0</v>
      </c>
      <c r="M42" s="95"/>
      <c r="N42" s="95"/>
      <c r="O42" s="95"/>
      <c r="P42" s="95"/>
      <c r="Q42" s="96">
        <v>3</v>
      </c>
      <c r="R42" s="96">
        <v>4</v>
      </c>
      <c r="S42" s="97">
        <v>3</v>
      </c>
      <c r="T42" s="108">
        <f t="shared" si="13"/>
        <v>36</v>
      </c>
      <c r="U42" s="109" t="str">
        <f t="shared" si="14"/>
        <v>BAJO</v>
      </c>
      <c r="V42" s="109" t="str">
        <f t="shared" si="15"/>
        <v>ACEPTABLE</v>
      </c>
      <c r="W42" s="99" t="s">
        <v>131</v>
      </c>
      <c r="X42" s="99" t="s">
        <v>131</v>
      </c>
      <c r="Y42" s="94" t="s">
        <v>341</v>
      </c>
      <c r="Z42" s="94" t="s">
        <v>342</v>
      </c>
      <c r="AA42" s="99" t="s">
        <v>131</v>
      </c>
      <c r="AB42" s="6" t="s">
        <v>343</v>
      </c>
      <c r="AC42" s="96">
        <v>1</v>
      </c>
      <c r="AD42" s="96">
        <v>1</v>
      </c>
      <c r="AE42" s="97">
        <v>3</v>
      </c>
      <c r="AF42" s="108">
        <f t="shared" si="16"/>
        <v>3</v>
      </c>
      <c r="AG42" s="109" t="str">
        <f t="shared" si="17"/>
        <v>BAJO</v>
      </c>
      <c r="AH42" s="109" t="str">
        <f t="shared" si="18"/>
        <v>ACEPTABLE</v>
      </c>
    </row>
    <row r="43" spans="1:48" s="127" customFormat="1" ht="154.5" customHeight="1" x14ac:dyDescent="0.2">
      <c r="A43" s="184"/>
      <c r="B43" s="184"/>
      <c r="C43" s="184"/>
      <c r="D43" s="184"/>
      <c r="E43" s="77" t="s">
        <v>122</v>
      </c>
      <c r="F43" s="76" t="s">
        <v>181</v>
      </c>
      <c r="G43" s="77" t="s">
        <v>84</v>
      </c>
      <c r="H43" s="76" t="s">
        <v>344</v>
      </c>
      <c r="I43" s="124"/>
      <c r="J43" s="124"/>
      <c r="K43" s="124" t="s">
        <v>0</v>
      </c>
      <c r="L43" s="124" t="s">
        <v>0</v>
      </c>
      <c r="M43" s="124"/>
      <c r="N43" s="124"/>
      <c r="O43" s="124"/>
      <c r="P43" s="124"/>
      <c r="Q43" s="125">
        <v>3</v>
      </c>
      <c r="R43" s="125">
        <v>1</v>
      </c>
      <c r="S43" s="126">
        <v>6</v>
      </c>
      <c r="T43" s="125">
        <f>(Q43*R43*S43)</f>
        <v>18</v>
      </c>
      <c r="U43" s="44" t="str">
        <f>IF(AND(T43&gt;=1,T43&lt;=300),"BAJO",IF(AND(T43&gt;=301,T43&lt;=600),"MEDIO",IF(AND(T43&gt;=601,T43&lt;=1000),"ALTO")))</f>
        <v>BAJO</v>
      </c>
      <c r="V43" s="44" t="str">
        <f>IF(U43= "BAJO","ACEPTABLE",IF(U43="MEDIO","NO ACEPTABLE",IF(U43="ALTO","NO ACEPTABLE")))</f>
        <v>ACEPTABLE</v>
      </c>
      <c r="W43" s="139" t="s">
        <v>131</v>
      </c>
      <c r="X43" s="77" t="s">
        <v>131</v>
      </c>
      <c r="Y43" s="76" t="s">
        <v>345</v>
      </c>
      <c r="Z43" s="76" t="s">
        <v>281</v>
      </c>
      <c r="AA43" s="77" t="s">
        <v>131</v>
      </c>
      <c r="AB43" s="76" t="s">
        <v>346</v>
      </c>
      <c r="AC43" s="125">
        <v>1</v>
      </c>
      <c r="AD43" s="125">
        <v>1</v>
      </c>
      <c r="AE43" s="126">
        <v>6</v>
      </c>
      <c r="AF43" s="125">
        <f>(AC43*AD43*AE43)</f>
        <v>6</v>
      </c>
      <c r="AG43" s="44" t="str">
        <f>IF(AND(AF43&gt;=1,AF43&lt;=300),"BAJO",IF(AND(AF43&gt;=301,AF43&lt;=600),"MEDIO",IF(AND(AF43&gt;=601,AF43&lt;=1000),"ALTO")))</f>
        <v>BAJO</v>
      </c>
      <c r="AH43" s="44" t="str">
        <f>IF(AG43= "BAJO","ACEPTABLE",IF(AG43="MEDIO","NO ACEPTABLE",IF(AG43="ALTO","NO ACEPTABLE")))</f>
        <v>ACEPTABLE</v>
      </c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</row>
    <row r="44" spans="1:48" s="127" customFormat="1" ht="237" customHeight="1" x14ac:dyDescent="0.2">
      <c r="A44" s="184"/>
      <c r="B44" s="184"/>
      <c r="C44" s="184"/>
      <c r="D44" s="184"/>
      <c r="E44" s="77" t="s">
        <v>122</v>
      </c>
      <c r="F44" s="76" t="s">
        <v>186</v>
      </c>
      <c r="G44" s="77" t="s">
        <v>81</v>
      </c>
      <c r="H44" s="136" t="s">
        <v>241</v>
      </c>
      <c r="I44" s="124"/>
      <c r="J44" s="124"/>
      <c r="K44" s="124" t="s">
        <v>0</v>
      </c>
      <c r="L44" s="124" t="s">
        <v>0</v>
      </c>
      <c r="M44" s="124"/>
      <c r="N44" s="124"/>
      <c r="O44" s="124" t="s">
        <v>0</v>
      </c>
      <c r="P44" s="124"/>
      <c r="Q44" s="125">
        <v>6</v>
      </c>
      <c r="R44" s="125">
        <v>4</v>
      </c>
      <c r="S44" s="126">
        <v>10</v>
      </c>
      <c r="T44" s="125">
        <f t="shared" si="13"/>
        <v>240</v>
      </c>
      <c r="U44" s="44" t="str">
        <f t="shared" si="14"/>
        <v>BAJO</v>
      </c>
      <c r="V44" s="44" t="str">
        <f t="shared" si="15"/>
        <v>ACEPTABLE</v>
      </c>
      <c r="W44" s="77" t="s">
        <v>131</v>
      </c>
      <c r="X44" s="77" t="s">
        <v>131</v>
      </c>
      <c r="Y44" s="76" t="s">
        <v>282</v>
      </c>
      <c r="Z44" s="76" t="s">
        <v>347</v>
      </c>
      <c r="AA44" s="76" t="s">
        <v>257</v>
      </c>
      <c r="AB44" s="76" t="s">
        <v>348</v>
      </c>
      <c r="AC44" s="125">
        <v>3</v>
      </c>
      <c r="AD44" s="125">
        <v>4</v>
      </c>
      <c r="AE44" s="126">
        <v>10</v>
      </c>
      <c r="AF44" s="125">
        <f t="shared" si="16"/>
        <v>120</v>
      </c>
      <c r="AG44" s="44" t="str">
        <f t="shared" si="17"/>
        <v>BAJO</v>
      </c>
      <c r="AH44" s="44" t="str">
        <f t="shared" si="18"/>
        <v>ACEPTABLE</v>
      </c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</row>
    <row r="45" spans="1:48" ht="239.25" customHeight="1" x14ac:dyDescent="0.2">
      <c r="A45" s="184"/>
      <c r="B45" s="184"/>
      <c r="C45" s="184"/>
      <c r="D45" s="184"/>
      <c r="E45" s="77" t="s">
        <v>122</v>
      </c>
      <c r="F45" s="76" t="s">
        <v>180</v>
      </c>
      <c r="G45" s="77" t="str">
        <f t="shared" ref="G45:G71" si="19">IF(F45="Manipulación manual de cargas","BIOMECÁNICO",IF(F45="Movimientos repetitivos","BIOMECÁNICO",IF(F45="Esfuerzo","BIOMECÁNICO",IF(F45="Postura (prolongada mantenida, forzada,
antigravitacional)","BIOMECÁNICO",IF(F45="Mecánico (elementos o partes de máquinas, herramientas, equipos, piezas a trabajar, materiales proyectados sólidos o fluidos, superficies calientes)","CONDICIONES DE SEGURIDAD",IF(F45="Locativo (sistemas y medios de almacenamiento,  arrumes elevados sin estibas, muebles mal anclados en el piso o en la pared, almacenamientos inadecuados, condiciones de la estructura de trabajo)","CONDICIONES DE SEGURIDAD",IF(F45="Superficies de trabajo (irregulares, deslizantes, con diferencia del nivel, calientes)","CONDICIONES DE SEGURIDAD",IF(F45="Condiciones de orden y aseo, (caída de objetos, caída al mismo nivel o a un plano inferior, desorden en puestos de trabajo y bodegas)","CONDICIONES DE SEGURIDAD",IF(F45="Tecnológico (explosión, fuga, derrame de sustancias químicas, incendio)","CONDICIONES DE SEGURIDAD",IF(F45="Accidentes de tránsito - atropellamiento","CONDICIONES DE SEGURIDAD",IF(F45="Públicos (robos, atracos, asaltos, atentados, de orden público, etc.)","CONDICIONES DE SEGURIDAD",IF(F45="Eléctrico - (alta, media y baja tensión, estática por contacto indirecto)","CONDICIONES DE SEGURIDAD",IF(F45="Eléctrico - canalización inadecuada de cables eléctricos y de computo","CONDICIONES DE SEGURIDAD",IF(F45="Trabajo en alturas","CONDICIONES DE SEGURIDAD",IF(F45="Espacios confinados","CONDICIONES DE SEGURIDAD",IF(F45="Ruido de impacto, intermitente o continuo","FÍSICOS",IF(F45="Iluminación - luz visible por exceso o por deficiencia","FÍSICOS",IF(F45="Vibración cuerpo entero, segmentaria","FÍSICOS",IF(F45="Temperaturas extremas (calor y frío)","FÍSICOS",IF(F45="Ventilación (natural o artificial)","FÍSICOS",IF(F45="Presión admosférica (normal y ajustada)","FÍSICOS",IF(F45="Radiaciones ionizantes (rayos x, gama. beta y alfa)","FÍSICOS",IF(F45="Radiaciones no ionizantes (láser, ultravioleta, infrarroja, radiofrecuencia, microondas)","FÍSICOS",IF(F45="Gérmenes","BIOLÓGICOS",IF(F45="Parásitos","BIOLÓGICOS",IF(F45="Picaduras","BIOLÓGICOS",IF(F45="Mordeduras","BIOLÓGICOS",IF(F45="Fluidos o excrementos","BIOLÓGICOS",IF(F45="Polvos orgánicos inorgánicos","QUÍMICOS",IF(F45="Fibras","QUÍMICOS",IF(F45="Líquidos (nieblas y rocíos)","QUÍMICOS",IF(F45="Gases y vapores","QUÍMICOS",IF(F45="Humos metálicos, no metálicos","QUÍMICOS",IF(F45="Material particulado","QUÍMICOS",IF(F45="Gestión organizacional: Estilo de mando, pago, contratación, participación, inducción y capacitación, bienestar social, evaluación del desempeño y manejo de cambios","PSICOSOCIAL",IF(F45="Características de la organización del trabajo: Comunicación, tecnología, organización del trabajo y demandas cualitativas y cuantitativas de la labor","PSICOSOCIAL",IF(F45="Características del grupo social de trabajo: Relaciones, cohesión, calidad de interacciones y trabajo en equipo","PSICOSOCIAL",IF(F45="Condiciones de la tarea: Carga mental, contenido de la tarea, demandas emocionales, sistemas de control, definición de roles y monotonía","PSICOSOCIAL",IF(F45="Interface persona - tarea: Conocimientos, habilidades en relación con la demanda de la tarea, Iniciativa, autonomía y reconocimiento, identificación de la persona con la tarea y la organización","PSICOSOCIAL",IF(F45="Jornada de trabajo: Pausas, Trabajo nocturno, rotación, horas extras y descansos","PSICOSOCIAL",IF(F45="Antrópicos (inundaciones, deslizamientos, incendios forestales, sequías, aludes)","FENÓMENO NATURAL",IF(F45="Geofísicos (terremotos, volcanes, subsidencias, colapsos, inestabilidad del terreno)","FENÓMENO NATURAL",IF(F45="Meteorológicos (huracanes, tornados, granizadas, tormenta eléctrica)","FENÓMENO NATURAL")))))))))))))))))))))))))))))))))))))))))))</f>
        <v>CONDICIONES DE SEGURIDAD</v>
      </c>
      <c r="H45" s="6" t="s">
        <v>238</v>
      </c>
      <c r="I45" s="5"/>
      <c r="J45" s="5" t="s">
        <v>0</v>
      </c>
      <c r="K45" s="5" t="s">
        <v>0</v>
      </c>
      <c r="L45" s="5" t="s">
        <v>0</v>
      </c>
      <c r="M45" s="5"/>
      <c r="N45" s="5"/>
      <c r="O45" s="5"/>
      <c r="P45" s="5"/>
      <c r="Q45" s="137">
        <v>6</v>
      </c>
      <c r="R45" s="137">
        <v>4</v>
      </c>
      <c r="S45" s="45">
        <v>6</v>
      </c>
      <c r="T45" s="137">
        <f>(Q45*R45*S45)</f>
        <v>144</v>
      </c>
      <c r="U45" s="44" t="str">
        <f>IF(AND(T45&gt;=1,T45&lt;=300),"BAJO",IF(AND(T45&gt;=301,T45&lt;=600),"MEDIO",IF(AND(T45&gt;=601,T45&lt;=1000),"ALTO")))</f>
        <v>BAJO</v>
      </c>
      <c r="V45" s="44" t="str">
        <f>IF(U45= "BAJO","ACEPTABLE",IF(U45="MEDIO","NO ACEPTABLE",IF(U45="ALTO","NO ACEPTABLE")))</f>
        <v>ACEPTABLE</v>
      </c>
      <c r="W45" s="6" t="s">
        <v>258</v>
      </c>
      <c r="X45" s="7" t="s">
        <v>131</v>
      </c>
      <c r="Y45" s="6" t="s">
        <v>259</v>
      </c>
      <c r="Z45" s="6" t="s">
        <v>349</v>
      </c>
      <c r="AA45" s="76" t="s">
        <v>257</v>
      </c>
      <c r="AB45" s="6" t="s">
        <v>350</v>
      </c>
      <c r="AC45" s="137">
        <v>1</v>
      </c>
      <c r="AD45" s="137">
        <v>1</v>
      </c>
      <c r="AE45" s="45">
        <v>3</v>
      </c>
      <c r="AF45" s="137">
        <f>(AC45*AD45*AE45)</f>
        <v>3</v>
      </c>
      <c r="AG45" s="44" t="str">
        <f>IF(AND(AF45&gt;=1,AF45&lt;=300),"BAJO",IF(AND(AF45&gt;=301,AF45&lt;=600),"MEDIO",IF(AND(AF45&gt;=601,AF45&lt;=1000),"ALTO")))</f>
        <v>BAJO</v>
      </c>
      <c r="AH45" s="44" t="str">
        <f>IF(AG45= "BAJO","ACEPTABLE",IF(AG45="MEDIO","NO ACEPTABLE",IF(AG45="ALTO","NO ACEPTABLE")))</f>
        <v>ACEPTABLE</v>
      </c>
    </row>
    <row r="46" spans="1:48" ht="239.25" customHeight="1" x14ac:dyDescent="0.2">
      <c r="A46" s="184"/>
      <c r="B46" s="184"/>
      <c r="C46" s="184"/>
      <c r="D46" s="184"/>
      <c r="E46" s="77" t="s">
        <v>122</v>
      </c>
      <c r="F46" s="76" t="s">
        <v>180</v>
      </c>
      <c r="G46" s="77" t="str">
        <f t="shared" si="19"/>
        <v>CONDICIONES DE SEGURIDAD</v>
      </c>
      <c r="H46" s="6" t="s">
        <v>289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2">
        <v>6</v>
      </c>
      <c r="R46" s="122">
        <v>4</v>
      </c>
      <c r="S46" s="45">
        <v>6</v>
      </c>
      <c r="T46" s="122">
        <f t="shared" si="13"/>
        <v>144</v>
      </c>
      <c r="U46" s="44" t="str">
        <f t="shared" si="14"/>
        <v>BAJO</v>
      </c>
      <c r="V46" s="44" t="str">
        <f t="shared" si="15"/>
        <v>ACEPTABLE</v>
      </c>
      <c r="W46" s="6" t="s">
        <v>258</v>
      </c>
      <c r="X46" s="7" t="s">
        <v>131</v>
      </c>
      <c r="Y46" s="7" t="s">
        <v>131</v>
      </c>
      <c r="Z46" s="6" t="s">
        <v>351</v>
      </c>
      <c r="AA46" s="76"/>
      <c r="AB46" s="6" t="s">
        <v>352</v>
      </c>
      <c r="AC46" s="122">
        <v>3</v>
      </c>
      <c r="AD46" s="122">
        <v>1</v>
      </c>
      <c r="AE46" s="45">
        <v>6</v>
      </c>
      <c r="AF46" s="122">
        <f t="shared" si="16"/>
        <v>18</v>
      </c>
      <c r="AG46" s="44" t="str">
        <f t="shared" si="17"/>
        <v>BAJO</v>
      </c>
      <c r="AH46" s="44" t="str">
        <f t="shared" si="18"/>
        <v>ACEPTABLE</v>
      </c>
    </row>
    <row r="47" spans="1:48" ht="312.75" customHeight="1" x14ac:dyDescent="0.2">
      <c r="A47" s="184"/>
      <c r="B47" s="184"/>
      <c r="C47" s="184"/>
      <c r="D47" s="184"/>
      <c r="E47" s="77" t="s">
        <v>122</v>
      </c>
      <c r="F47" s="76" t="s">
        <v>179</v>
      </c>
      <c r="G47" s="77" t="str">
        <f t="shared" si="19"/>
        <v>CONDICIONES DE SEGURIDAD</v>
      </c>
      <c r="H47" s="6" t="s">
        <v>232</v>
      </c>
      <c r="I47" s="5"/>
      <c r="J47" s="5" t="s">
        <v>0</v>
      </c>
      <c r="K47" s="5" t="s">
        <v>0</v>
      </c>
      <c r="L47" s="5" t="s">
        <v>0</v>
      </c>
      <c r="M47" s="5"/>
      <c r="N47" s="5"/>
      <c r="O47" s="5"/>
      <c r="P47" s="5"/>
      <c r="Q47" s="122">
        <v>6</v>
      </c>
      <c r="R47" s="122">
        <v>4</v>
      </c>
      <c r="S47" s="45">
        <v>10</v>
      </c>
      <c r="T47" s="122">
        <f t="shared" si="13"/>
        <v>240</v>
      </c>
      <c r="U47" s="44" t="str">
        <f t="shared" si="14"/>
        <v>BAJO</v>
      </c>
      <c r="V47" s="44" t="str">
        <f t="shared" si="15"/>
        <v>ACEPTABLE</v>
      </c>
      <c r="W47" s="6" t="s">
        <v>258</v>
      </c>
      <c r="X47" s="7" t="s">
        <v>131</v>
      </c>
      <c r="Y47" s="6" t="s">
        <v>260</v>
      </c>
      <c r="Z47" s="6" t="s">
        <v>353</v>
      </c>
      <c r="AA47" s="76" t="s">
        <v>257</v>
      </c>
      <c r="AB47" s="6" t="s">
        <v>354</v>
      </c>
      <c r="AC47" s="122">
        <v>3</v>
      </c>
      <c r="AD47" s="122">
        <v>4</v>
      </c>
      <c r="AE47" s="45">
        <v>10</v>
      </c>
      <c r="AF47" s="122">
        <f t="shared" si="16"/>
        <v>120</v>
      </c>
      <c r="AG47" s="44" t="str">
        <f t="shared" si="17"/>
        <v>BAJO</v>
      </c>
      <c r="AH47" s="44" t="str">
        <f t="shared" si="18"/>
        <v>ACEPTABLE</v>
      </c>
    </row>
    <row r="48" spans="1:48" ht="201.75" customHeight="1" x14ac:dyDescent="0.2">
      <c r="A48" s="184"/>
      <c r="B48" s="184"/>
      <c r="C48" s="184"/>
      <c r="D48" s="184"/>
      <c r="E48" s="77" t="s">
        <v>122</v>
      </c>
      <c r="F48" s="76" t="s">
        <v>181</v>
      </c>
      <c r="G48" s="77" t="str">
        <f t="shared" si="19"/>
        <v>CONDICIONES DE SEGURIDAD</v>
      </c>
      <c r="H48" s="6" t="s">
        <v>240</v>
      </c>
      <c r="I48" s="5"/>
      <c r="J48" s="5"/>
      <c r="K48" s="5" t="s">
        <v>0</v>
      </c>
      <c r="L48" s="5"/>
      <c r="M48" s="5" t="s">
        <v>0</v>
      </c>
      <c r="N48" s="5"/>
      <c r="O48" s="5"/>
      <c r="P48" s="5"/>
      <c r="Q48" s="122">
        <v>6</v>
      </c>
      <c r="R48" s="122">
        <v>1</v>
      </c>
      <c r="S48" s="45">
        <v>10</v>
      </c>
      <c r="T48" s="122">
        <f t="shared" si="13"/>
        <v>60</v>
      </c>
      <c r="U48" s="44" t="str">
        <f t="shared" si="14"/>
        <v>BAJO</v>
      </c>
      <c r="V48" s="44" t="str">
        <f t="shared" si="15"/>
        <v>ACEPTABLE</v>
      </c>
      <c r="W48" s="76" t="s">
        <v>255</v>
      </c>
      <c r="X48" s="7" t="s">
        <v>131</v>
      </c>
      <c r="Y48" s="7" t="s">
        <v>131</v>
      </c>
      <c r="Z48" s="6" t="s">
        <v>355</v>
      </c>
      <c r="AA48" s="7" t="s">
        <v>131</v>
      </c>
      <c r="AB48" s="6" t="s">
        <v>356</v>
      </c>
      <c r="AC48" s="122">
        <v>3</v>
      </c>
      <c r="AD48" s="122">
        <v>1</v>
      </c>
      <c r="AE48" s="45">
        <v>10</v>
      </c>
      <c r="AF48" s="122">
        <f t="shared" si="16"/>
        <v>30</v>
      </c>
      <c r="AG48" s="44" t="str">
        <f t="shared" si="17"/>
        <v>BAJO</v>
      </c>
      <c r="AH48" s="44" t="str">
        <f t="shared" si="18"/>
        <v>ACEPTABLE</v>
      </c>
    </row>
    <row r="49" spans="1:34" ht="256.5" customHeight="1" x14ac:dyDescent="0.2">
      <c r="A49" s="184"/>
      <c r="B49" s="184"/>
      <c r="C49" s="184"/>
      <c r="D49" s="184"/>
      <c r="E49" s="77" t="s">
        <v>122</v>
      </c>
      <c r="F49" s="76" t="s">
        <v>183</v>
      </c>
      <c r="G49" s="77" t="str">
        <f t="shared" si="19"/>
        <v>CONDICIONES DE SEGURIDAD</v>
      </c>
      <c r="H49" s="6" t="s">
        <v>184</v>
      </c>
      <c r="I49" s="5" t="s">
        <v>0</v>
      </c>
      <c r="J49" s="5" t="s">
        <v>0</v>
      </c>
      <c r="K49" s="5"/>
      <c r="L49" s="5" t="s">
        <v>0</v>
      </c>
      <c r="M49" s="5"/>
      <c r="N49" s="5"/>
      <c r="O49" s="5"/>
      <c r="P49" s="5"/>
      <c r="Q49" s="122">
        <v>3</v>
      </c>
      <c r="R49" s="122">
        <v>4</v>
      </c>
      <c r="S49" s="45">
        <v>3</v>
      </c>
      <c r="T49" s="122">
        <f t="shared" si="13"/>
        <v>36</v>
      </c>
      <c r="U49" s="44" t="str">
        <f t="shared" si="14"/>
        <v>BAJO</v>
      </c>
      <c r="V49" s="44" t="str">
        <f t="shared" si="15"/>
        <v>ACEPTABLE</v>
      </c>
      <c r="W49" s="7" t="s">
        <v>131</v>
      </c>
      <c r="X49" s="7" t="s">
        <v>131</v>
      </c>
      <c r="Y49" s="7" t="s">
        <v>193</v>
      </c>
      <c r="Z49" s="6" t="s">
        <v>357</v>
      </c>
      <c r="AA49" s="7" t="s">
        <v>131</v>
      </c>
      <c r="AB49" s="6" t="s">
        <v>358</v>
      </c>
      <c r="AC49" s="122">
        <v>1</v>
      </c>
      <c r="AD49" s="122">
        <v>4</v>
      </c>
      <c r="AE49" s="45">
        <v>3</v>
      </c>
      <c r="AF49" s="122">
        <f t="shared" si="16"/>
        <v>12</v>
      </c>
      <c r="AG49" s="44" t="str">
        <f t="shared" si="17"/>
        <v>BAJO</v>
      </c>
      <c r="AH49" s="44" t="str">
        <f t="shared" si="18"/>
        <v>ACEPTABLE</v>
      </c>
    </row>
    <row r="50" spans="1:34" ht="336" customHeight="1" x14ac:dyDescent="0.2">
      <c r="A50" s="184"/>
      <c r="B50" s="184"/>
      <c r="C50" s="184"/>
      <c r="D50" s="184"/>
      <c r="E50" s="77" t="s">
        <v>122</v>
      </c>
      <c r="F50" s="76" t="s">
        <v>183</v>
      </c>
      <c r="G50" s="77" t="str">
        <f t="shared" si="19"/>
        <v>CONDICIONES DE SEGURIDAD</v>
      </c>
      <c r="H50" s="6" t="s">
        <v>292</v>
      </c>
      <c r="I50" s="5" t="s">
        <v>0</v>
      </c>
      <c r="J50" s="5" t="s">
        <v>0</v>
      </c>
      <c r="K50" s="5"/>
      <c r="L50" s="5" t="s">
        <v>0</v>
      </c>
      <c r="M50" s="5"/>
      <c r="N50" s="5"/>
      <c r="O50" s="5"/>
      <c r="P50" s="5"/>
      <c r="Q50" s="137">
        <v>3</v>
      </c>
      <c r="R50" s="137">
        <v>4</v>
      </c>
      <c r="S50" s="45">
        <v>3</v>
      </c>
      <c r="T50" s="137">
        <f>(Q50*R50*S50)</f>
        <v>36</v>
      </c>
      <c r="U50" s="44" t="str">
        <f>IF(AND(T50&gt;=1,T50&lt;=300),"BAJO",IF(AND(T50&gt;=301,T50&lt;=600),"MEDIO",IF(AND(T50&gt;=601,T50&lt;=1000),"ALTO")))</f>
        <v>BAJO</v>
      </c>
      <c r="V50" s="44" t="str">
        <f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6" t="s">
        <v>290</v>
      </c>
      <c r="AA50" s="7" t="s">
        <v>131</v>
      </c>
      <c r="AB50" s="6" t="s">
        <v>359</v>
      </c>
      <c r="AC50" s="137">
        <v>1</v>
      </c>
      <c r="AD50" s="137">
        <v>4</v>
      </c>
      <c r="AE50" s="45">
        <v>3</v>
      </c>
      <c r="AF50" s="137">
        <f>(AC50*AD50*AE50)</f>
        <v>12</v>
      </c>
      <c r="AG50" s="44" t="str">
        <f>IF(AND(AF50&gt;=1,AF50&lt;=300),"BAJO",IF(AND(AF50&gt;=301,AF50&lt;=600),"MEDIO",IF(AND(AF50&gt;=601,AF50&lt;=1000),"ALTO")))</f>
        <v>BAJO</v>
      </c>
      <c r="AH50" s="44" t="str">
        <f>IF(AG50= "BAJO","ACEPTABLE",IF(AG50="MEDIO","NO ACEPTABLE",IF(AG50="ALTO","NO ACEPTABLE")))</f>
        <v>ACEPTABLE</v>
      </c>
    </row>
    <row r="51" spans="1:34" ht="132.75" customHeight="1" x14ac:dyDescent="0.2">
      <c r="A51" s="184"/>
      <c r="B51" s="184"/>
      <c r="C51" s="184"/>
      <c r="D51" s="184"/>
      <c r="E51" s="77" t="s">
        <v>122</v>
      </c>
      <c r="F51" s="76" t="s">
        <v>196</v>
      </c>
      <c r="G51" s="77" t="str">
        <f t="shared" si="19"/>
        <v>CONDICIONES DE SEGURIDAD</v>
      </c>
      <c r="H51" s="6" t="s">
        <v>205</v>
      </c>
      <c r="I51" s="5"/>
      <c r="J51" s="5"/>
      <c r="K51" s="5"/>
      <c r="L51" s="5" t="s">
        <v>0</v>
      </c>
      <c r="M51" s="5"/>
      <c r="N51" s="5"/>
      <c r="O51" s="5"/>
      <c r="P51" s="5"/>
      <c r="Q51" s="122">
        <v>6</v>
      </c>
      <c r="R51" s="122">
        <v>4</v>
      </c>
      <c r="S51" s="45">
        <v>10</v>
      </c>
      <c r="T51" s="122">
        <f t="shared" si="13"/>
        <v>240</v>
      </c>
      <c r="U51" s="44" t="str">
        <f t="shared" si="14"/>
        <v>BAJO</v>
      </c>
      <c r="V51" s="44" t="str">
        <f t="shared" si="15"/>
        <v>ACEPTABLE</v>
      </c>
      <c r="W51" s="7" t="s">
        <v>131</v>
      </c>
      <c r="X51" s="7" t="s">
        <v>131</v>
      </c>
      <c r="Y51" s="7" t="s">
        <v>131</v>
      </c>
      <c r="Z51" s="6" t="s">
        <v>261</v>
      </c>
      <c r="AA51" s="7" t="s">
        <v>131</v>
      </c>
      <c r="AB51" s="6" t="s">
        <v>362</v>
      </c>
      <c r="AC51" s="122">
        <v>1</v>
      </c>
      <c r="AD51" s="122">
        <v>1</v>
      </c>
      <c r="AE51" s="45">
        <v>3</v>
      </c>
      <c r="AF51" s="122">
        <f t="shared" si="16"/>
        <v>3</v>
      </c>
      <c r="AG51" s="44" t="str">
        <f t="shared" si="17"/>
        <v>BAJO</v>
      </c>
      <c r="AH51" s="44" t="str">
        <f t="shared" si="18"/>
        <v>ACEPTABLE</v>
      </c>
    </row>
    <row r="52" spans="1:34" ht="231" customHeight="1" x14ac:dyDescent="0.2">
      <c r="A52" s="184"/>
      <c r="B52" s="184"/>
      <c r="C52" s="184"/>
      <c r="D52" s="184"/>
      <c r="E52" s="77" t="s">
        <v>122</v>
      </c>
      <c r="F52" s="76" t="s">
        <v>185</v>
      </c>
      <c r="G52" s="77" t="str">
        <f t="shared" si="19"/>
        <v>CONDICIONES DE SEGURIDAD</v>
      </c>
      <c r="H52" s="76" t="s">
        <v>363</v>
      </c>
      <c r="I52" s="5" t="s">
        <v>0</v>
      </c>
      <c r="J52" s="5"/>
      <c r="K52" s="5" t="s">
        <v>0</v>
      </c>
      <c r="L52" s="5" t="s">
        <v>0</v>
      </c>
      <c r="M52" s="5"/>
      <c r="N52" s="5"/>
      <c r="O52" s="5"/>
      <c r="P52" s="5"/>
      <c r="Q52" s="122">
        <v>3</v>
      </c>
      <c r="R52" s="122">
        <v>1</v>
      </c>
      <c r="S52" s="45">
        <v>6</v>
      </c>
      <c r="T52" s="122">
        <f t="shared" si="13"/>
        <v>18</v>
      </c>
      <c r="U52" s="44" t="str">
        <f t="shared" si="14"/>
        <v>BAJO</v>
      </c>
      <c r="V52" s="44" t="str">
        <f t="shared" si="15"/>
        <v>ACEPTABLE</v>
      </c>
      <c r="W52" s="7" t="s">
        <v>131</v>
      </c>
      <c r="X52" s="7" t="s">
        <v>131</v>
      </c>
      <c r="Y52" s="6" t="s">
        <v>283</v>
      </c>
      <c r="Z52" s="6" t="s">
        <v>364</v>
      </c>
      <c r="AA52" s="6" t="s">
        <v>323</v>
      </c>
      <c r="AB52" s="6" t="s">
        <v>348</v>
      </c>
      <c r="AC52" s="122">
        <v>1</v>
      </c>
      <c r="AD52" s="122">
        <v>1</v>
      </c>
      <c r="AE52" s="45">
        <v>6</v>
      </c>
      <c r="AF52" s="122">
        <f t="shared" si="16"/>
        <v>6</v>
      </c>
      <c r="AG52" s="44" t="str">
        <f t="shared" si="17"/>
        <v>BAJO</v>
      </c>
      <c r="AH52" s="44" t="str">
        <f t="shared" si="18"/>
        <v>ACEPTABLE</v>
      </c>
    </row>
    <row r="53" spans="1:34" ht="252" customHeight="1" x14ac:dyDescent="0.2">
      <c r="A53" s="184"/>
      <c r="B53" s="184"/>
      <c r="C53" s="184"/>
      <c r="D53" s="184"/>
      <c r="E53" s="77" t="s">
        <v>122</v>
      </c>
      <c r="F53" s="76" t="s">
        <v>185</v>
      </c>
      <c r="G53" s="77" t="str">
        <f t="shared" si="19"/>
        <v>CONDICIONES DE SEGURIDAD</v>
      </c>
      <c r="H53" s="6" t="s">
        <v>206</v>
      </c>
      <c r="I53" s="5" t="s">
        <v>0</v>
      </c>
      <c r="J53" s="5" t="s">
        <v>0</v>
      </c>
      <c r="K53" s="5"/>
      <c r="L53" s="5" t="s">
        <v>0</v>
      </c>
      <c r="M53" s="5"/>
      <c r="N53" s="5"/>
      <c r="O53" s="5"/>
      <c r="P53" s="5"/>
      <c r="Q53" s="122">
        <v>3</v>
      </c>
      <c r="R53" s="122">
        <v>10</v>
      </c>
      <c r="S53" s="45">
        <v>1</v>
      </c>
      <c r="T53" s="122">
        <f t="shared" si="13"/>
        <v>30</v>
      </c>
      <c r="U53" s="44" t="str">
        <f t="shared" si="14"/>
        <v>BAJO</v>
      </c>
      <c r="V53" s="44" t="str">
        <f t="shared" si="15"/>
        <v>ACEPTABLE</v>
      </c>
      <c r="W53" s="7" t="s">
        <v>131</v>
      </c>
      <c r="X53" s="7" t="s">
        <v>131</v>
      </c>
      <c r="Y53" s="6" t="s">
        <v>284</v>
      </c>
      <c r="Z53" s="6" t="s">
        <v>366</v>
      </c>
      <c r="AA53" s="7" t="s">
        <v>131</v>
      </c>
      <c r="AB53" s="6" t="s">
        <v>365</v>
      </c>
      <c r="AC53" s="122">
        <v>1</v>
      </c>
      <c r="AD53" s="122">
        <v>6</v>
      </c>
      <c r="AE53" s="45">
        <v>1</v>
      </c>
      <c r="AF53" s="122">
        <f t="shared" si="16"/>
        <v>6</v>
      </c>
      <c r="AG53" s="44" t="str">
        <f t="shared" si="17"/>
        <v>BAJO</v>
      </c>
      <c r="AH53" s="44" t="str">
        <f t="shared" si="18"/>
        <v>ACEPTABLE</v>
      </c>
    </row>
    <row r="54" spans="1:34" ht="252" customHeight="1" x14ac:dyDescent="0.2">
      <c r="A54" s="184"/>
      <c r="B54" s="184"/>
      <c r="C54" s="184"/>
      <c r="D54" s="184"/>
      <c r="E54" s="77" t="s">
        <v>122</v>
      </c>
      <c r="F54" s="76" t="s">
        <v>185</v>
      </c>
      <c r="G54" s="77" t="str">
        <f t="shared" si="19"/>
        <v>CONDICIONES DE SEGURIDAD</v>
      </c>
      <c r="H54" s="6" t="s">
        <v>296</v>
      </c>
      <c r="I54" s="5" t="s">
        <v>0</v>
      </c>
      <c r="J54" s="5" t="s">
        <v>0</v>
      </c>
      <c r="K54" s="5"/>
      <c r="L54" s="5" t="s">
        <v>0</v>
      </c>
      <c r="M54" s="5"/>
      <c r="N54" s="5"/>
      <c r="O54" s="5"/>
      <c r="P54" s="5"/>
      <c r="Q54" s="137">
        <v>3</v>
      </c>
      <c r="R54" s="137">
        <v>10</v>
      </c>
      <c r="S54" s="45">
        <v>1</v>
      </c>
      <c r="T54" s="137">
        <f>(Q54*R54*S54)</f>
        <v>30</v>
      </c>
      <c r="U54" s="44" t="str">
        <f>IF(AND(T54&gt;=1,T54&lt;=300),"BAJO",IF(AND(T54&gt;=301,T54&lt;=600),"MEDIO",IF(AND(T54&gt;=601,T54&lt;=1000),"ALTO")))</f>
        <v>BAJO</v>
      </c>
      <c r="V54" s="44" t="str">
        <f>IF(U54= "BAJO","ACEPTABLE",IF(U54="MEDIO","NO ACEPTABLE",IF(U54="ALTO","NO ACEPTABLE")))</f>
        <v>ACEPTABLE</v>
      </c>
      <c r="W54" s="7" t="s">
        <v>131</v>
      </c>
      <c r="X54" s="7" t="s">
        <v>131</v>
      </c>
      <c r="Y54" s="7" t="s">
        <v>131</v>
      </c>
      <c r="Z54" s="6" t="s">
        <v>368</v>
      </c>
      <c r="AA54" s="7" t="s">
        <v>131</v>
      </c>
      <c r="AB54" s="6" t="s">
        <v>367</v>
      </c>
      <c r="AC54" s="137">
        <v>1</v>
      </c>
      <c r="AD54" s="137">
        <v>6</v>
      </c>
      <c r="AE54" s="45">
        <v>1</v>
      </c>
      <c r="AF54" s="137">
        <f>(AC54*AD54*AE54)</f>
        <v>6</v>
      </c>
      <c r="AG54" s="44" t="str">
        <f>IF(AND(AF54&gt;=1,AF54&lt;=300),"BAJO",IF(AND(AF54&gt;=301,AF54&lt;=600),"MEDIO",IF(AND(AF54&gt;=601,AF54&lt;=1000),"ALTO")))</f>
        <v>BAJO</v>
      </c>
      <c r="AH54" s="44" t="str">
        <f>IF(AG54= "BAJO","ACEPTABLE",IF(AG54="MEDIO","NO ACEPTABLE",IF(AG54="ALTO","NO ACEPTABLE")))</f>
        <v>ACEPTABLE</v>
      </c>
    </row>
    <row r="55" spans="1:34" ht="115.5" customHeight="1" x14ac:dyDescent="0.2">
      <c r="A55" s="184"/>
      <c r="B55" s="184"/>
      <c r="C55" s="184"/>
      <c r="D55" s="184"/>
      <c r="E55" s="77" t="s">
        <v>122</v>
      </c>
      <c r="F55" s="76" t="s">
        <v>162</v>
      </c>
      <c r="G55" s="77" t="str">
        <f t="shared" si="19"/>
        <v>CONDICIONES DE SEGURIDAD</v>
      </c>
      <c r="H55" s="6" t="s">
        <v>194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2">
        <v>3</v>
      </c>
      <c r="R55" s="122">
        <v>4</v>
      </c>
      <c r="S55" s="45">
        <v>6</v>
      </c>
      <c r="T55" s="122">
        <f t="shared" si="13"/>
        <v>72</v>
      </c>
      <c r="U55" s="44" t="str">
        <f t="shared" si="14"/>
        <v>BAJO</v>
      </c>
      <c r="V55" s="44" t="str">
        <f t="shared" si="15"/>
        <v>ACEPTABLE</v>
      </c>
      <c r="W55" s="7" t="s">
        <v>131</v>
      </c>
      <c r="X55" s="7" t="s">
        <v>131</v>
      </c>
      <c r="Y55" s="7" t="s">
        <v>131</v>
      </c>
      <c r="Z55" s="6" t="s">
        <v>285</v>
      </c>
      <c r="AA55" s="7" t="s">
        <v>131</v>
      </c>
      <c r="AB55" s="6" t="s">
        <v>369</v>
      </c>
      <c r="AC55" s="122">
        <v>1</v>
      </c>
      <c r="AD55" s="122">
        <v>4</v>
      </c>
      <c r="AE55" s="45">
        <v>6</v>
      </c>
      <c r="AF55" s="122">
        <f t="shared" si="16"/>
        <v>24</v>
      </c>
      <c r="AG55" s="44" t="str">
        <f t="shared" si="17"/>
        <v>BAJO</v>
      </c>
      <c r="AH55" s="44" t="str">
        <f t="shared" si="18"/>
        <v>ACEPTABLE</v>
      </c>
    </row>
    <row r="56" spans="1:34" ht="206.25" customHeight="1" x14ac:dyDescent="0.2">
      <c r="A56" s="184"/>
      <c r="B56" s="184"/>
      <c r="C56" s="184"/>
      <c r="D56" s="184"/>
      <c r="E56" s="77" t="s">
        <v>122</v>
      </c>
      <c r="F56" s="76" t="s">
        <v>178</v>
      </c>
      <c r="G56" s="77" t="str">
        <f t="shared" si="19"/>
        <v>CONDICIONES DE SEGURIDAD</v>
      </c>
      <c r="H56" s="6" t="s">
        <v>207</v>
      </c>
      <c r="I56" s="5"/>
      <c r="J56" s="5" t="s">
        <v>0</v>
      </c>
      <c r="K56" s="5"/>
      <c r="L56" s="5" t="s">
        <v>0</v>
      </c>
      <c r="M56" s="5"/>
      <c r="N56" s="5"/>
      <c r="O56" s="5"/>
      <c r="P56" s="5"/>
      <c r="Q56" s="122">
        <v>3</v>
      </c>
      <c r="R56" s="122">
        <v>4</v>
      </c>
      <c r="S56" s="45">
        <v>3</v>
      </c>
      <c r="T56" s="122">
        <f t="shared" si="13"/>
        <v>36</v>
      </c>
      <c r="U56" s="44" t="str">
        <f t="shared" si="14"/>
        <v>BAJO</v>
      </c>
      <c r="V56" s="44" t="str">
        <f t="shared" si="15"/>
        <v>ACEPTABLE</v>
      </c>
      <c r="W56" s="7" t="s">
        <v>131</v>
      </c>
      <c r="X56" s="7" t="s">
        <v>131</v>
      </c>
      <c r="Y56" s="6" t="s">
        <v>286</v>
      </c>
      <c r="Z56" s="6" t="s">
        <v>371</v>
      </c>
      <c r="AA56" s="7" t="s">
        <v>131</v>
      </c>
      <c r="AB56" s="6" t="s">
        <v>370</v>
      </c>
      <c r="AC56" s="122">
        <v>1</v>
      </c>
      <c r="AD56" s="122">
        <v>4</v>
      </c>
      <c r="AE56" s="45">
        <v>3</v>
      </c>
      <c r="AF56" s="122">
        <f t="shared" si="16"/>
        <v>12</v>
      </c>
      <c r="AG56" s="44" t="str">
        <f t="shared" si="17"/>
        <v>BAJO</v>
      </c>
      <c r="AH56" s="44" t="str">
        <f t="shared" si="18"/>
        <v>ACEPTABLE</v>
      </c>
    </row>
    <row r="57" spans="1:34" ht="226.5" customHeight="1" x14ac:dyDescent="0.2">
      <c r="A57" s="184"/>
      <c r="B57" s="184"/>
      <c r="C57" s="184"/>
      <c r="D57" s="184"/>
      <c r="E57" s="77" t="s">
        <v>122</v>
      </c>
      <c r="F57" s="76" t="s">
        <v>178</v>
      </c>
      <c r="G57" s="77" t="str">
        <f t="shared" si="19"/>
        <v>CONDICIONES DE SEGURIDAD</v>
      </c>
      <c r="H57" s="76" t="s">
        <v>208</v>
      </c>
      <c r="I57" s="5"/>
      <c r="J57" s="5" t="s">
        <v>0</v>
      </c>
      <c r="K57" s="5" t="s">
        <v>0</v>
      </c>
      <c r="L57" s="5" t="s">
        <v>0</v>
      </c>
      <c r="M57" s="5"/>
      <c r="N57" s="5"/>
      <c r="O57" s="5"/>
      <c r="P57" s="5"/>
      <c r="Q57" s="122">
        <v>3</v>
      </c>
      <c r="R57" s="122">
        <v>4</v>
      </c>
      <c r="S57" s="45">
        <v>3</v>
      </c>
      <c r="T57" s="122">
        <f t="shared" si="13"/>
        <v>36</v>
      </c>
      <c r="U57" s="44" t="str">
        <f t="shared" si="14"/>
        <v>BAJO</v>
      </c>
      <c r="V57" s="44" t="str">
        <f t="shared" si="15"/>
        <v>ACEPTABLE</v>
      </c>
      <c r="W57" s="7" t="s">
        <v>131</v>
      </c>
      <c r="X57" s="7" t="s">
        <v>131</v>
      </c>
      <c r="Y57" s="6" t="s">
        <v>286</v>
      </c>
      <c r="Z57" s="6" t="s">
        <v>372</v>
      </c>
      <c r="AA57" s="7" t="s">
        <v>131</v>
      </c>
      <c r="AB57" s="6" t="s">
        <v>370</v>
      </c>
      <c r="AC57" s="122">
        <v>1</v>
      </c>
      <c r="AD57" s="122">
        <v>4</v>
      </c>
      <c r="AE57" s="45">
        <v>3</v>
      </c>
      <c r="AF57" s="122">
        <f t="shared" si="16"/>
        <v>12</v>
      </c>
      <c r="AG57" s="44" t="str">
        <f t="shared" si="17"/>
        <v>BAJO</v>
      </c>
      <c r="AH57" s="44" t="str">
        <f t="shared" si="18"/>
        <v>ACEPTABLE</v>
      </c>
    </row>
    <row r="58" spans="1:34" ht="150" customHeight="1" x14ac:dyDescent="0.2">
      <c r="A58" s="184"/>
      <c r="B58" s="184"/>
      <c r="C58" s="184"/>
      <c r="D58" s="184"/>
      <c r="E58" s="77" t="s">
        <v>122</v>
      </c>
      <c r="F58" s="76" t="s">
        <v>186</v>
      </c>
      <c r="G58" s="77" t="str">
        <f t="shared" si="19"/>
        <v>CONDICIONES DE SEGURIDAD</v>
      </c>
      <c r="H58" s="6" t="s">
        <v>209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2">
        <v>3</v>
      </c>
      <c r="R58" s="122">
        <v>4</v>
      </c>
      <c r="S58" s="45">
        <v>6</v>
      </c>
      <c r="T58" s="122">
        <f t="shared" si="13"/>
        <v>72</v>
      </c>
      <c r="U58" s="44" t="str">
        <f t="shared" si="14"/>
        <v>BAJO</v>
      </c>
      <c r="V58" s="44" t="str">
        <f t="shared" si="15"/>
        <v>ACEPTABLE</v>
      </c>
      <c r="W58" s="7" t="s">
        <v>131</v>
      </c>
      <c r="X58" s="7" t="s">
        <v>131</v>
      </c>
      <c r="Y58" s="7" t="s">
        <v>131</v>
      </c>
      <c r="Z58" s="6" t="s">
        <v>373</v>
      </c>
      <c r="AA58" s="7" t="s">
        <v>131</v>
      </c>
      <c r="AB58" s="6" t="s">
        <v>374</v>
      </c>
      <c r="AC58" s="122">
        <v>1</v>
      </c>
      <c r="AD58" s="122">
        <v>4</v>
      </c>
      <c r="AE58" s="45">
        <v>6</v>
      </c>
      <c r="AF58" s="122">
        <f t="shared" si="16"/>
        <v>24</v>
      </c>
      <c r="AG58" s="44" t="str">
        <f t="shared" si="17"/>
        <v>BAJO</v>
      </c>
      <c r="AH58" s="44" t="str">
        <f t="shared" si="18"/>
        <v>ACEPTABLE</v>
      </c>
    </row>
    <row r="59" spans="1:34" ht="258" customHeight="1" x14ac:dyDescent="0.2">
      <c r="A59" s="184"/>
      <c r="B59" s="184"/>
      <c r="C59" s="184"/>
      <c r="D59" s="184"/>
      <c r="E59" s="77" t="s">
        <v>122</v>
      </c>
      <c r="F59" s="76" t="s">
        <v>186</v>
      </c>
      <c r="G59" s="77" t="str">
        <f t="shared" si="19"/>
        <v>CONDICIONES DE SEGURIDAD</v>
      </c>
      <c r="H59" s="6" t="s">
        <v>210</v>
      </c>
      <c r="I59" s="5"/>
      <c r="J59" s="5"/>
      <c r="K59" s="5" t="s">
        <v>0</v>
      </c>
      <c r="L59" s="5" t="s">
        <v>0</v>
      </c>
      <c r="M59" s="5"/>
      <c r="N59" s="5"/>
      <c r="O59" s="5"/>
      <c r="P59" s="5"/>
      <c r="Q59" s="122">
        <v>6</v>
      </c>
      <c r="R59" s="122">
        <v>4</v>
      </c>
      <c r="S59" s="45">
        <v>6</v>
      </c>
      <c r="T59" s="122">
        <f t="shared" si="13"/>
        <v>144</v>
      </c>
      <c r="U59" s="44" t="str">
        <f t="shared" si="14"/>
        <v>BAJO</v>
      </c>
      <c r="V59" s="44" t="str">
        <f t="shared" si="15"/>
        <v>ACEPTABLE</v>
      </c>
      <c r="W59" s="7" t="s">
        <v>131</v>
      </c>
      <c r="X59" s="7" t="s">
        <v>131</v>
      </c>
      <c r="Y59" s="7" t="s">
        <v>131</v>
      </c>
      <c r="Z59" s="6" t="s">
        <v>375</v>
      </c>
      <c r="AA59" s="7" t="s">
        <v>131</v>
      </c>
      <c r="AB59" s="6" t="s">
        <v>374</v>
      </c>
      <c r="AC59" s="122">
        <v>3</v>
      </c>
      <c r="AD59" s="122">
        <v>4</v>
      </c>
      <c r="AE59" s="45">
        <v>6</v>
      </c>
      <c r="AF59" s="122">
        <f t="shared" si="16"/>
        <v>72</v>
      </c>
      <c r="AG59" s="44" t="str">
        <f t="shared" si="17"/>
        <v>BAJO</v>
      </c>
      <c r="AH59" s="44" t="str">
        <f t="shared" si="18"/>
        <v>ACEPTABLE</v>
      </c>
    </row>
    <row r="60" spans="1:34" ht="291.75" customHeight="1" x14ac:dyDescent="0.2">
      <c r="A60" s="184"/>
      <c r="B60" s="184"/>
      <c r="C60" s="184"/>
      <c r="D60" s="184"/>
      <c r="E60" s="77" t="s">
        <v>122</v>
      </c>
      <c r="F60" s="76" t="s">
        <v>186</v>
      </c>
      <c r="G60" s="77" t="str">
        <f t="shared" si="19"/>
        <v>CONDICIONES DE SEGURIDAD</v>
      </c>
      <c r="H60" s="6" t="s">
        <v>313</v>
      </c>
      <c r="I60" s="5"/>
      <c r="J60" s="5"/>
      <c r="K60" s="5" t="s">
        <v>0</v>
      </c>
      <c r="L60" s="5" t="s">
        <v>0</v>
      </c>
      <c r="M60" s="5"/>
      <c r="N60" s="5"/>
      <c r="O60" s="5"/>
      <c r="P60" s="5"/>
      <c r="Q60" s="137">
        <v>6</v>
      </c>
      <c r="R60" s="137">
        <v>4</v>
      </c>
      <c r="S60" s="45">
        <v>6</v>
      </c>
      <c r="T60" s="137">
        <f t="shared" ref="T60:T71" si="20">(Q60*R60*S60)</f>
        <v>144</v>
      </c>
      <c r="U60" s="44" t="str">
        <f t="shared" ref="U60:U71" si="21">IF(AND(T60&gt;=1,T60&lt;=300),"BAJO",IF(AND(T60&gt;=301,T60&lt;=600),"MEDIO",IF(AND(T60&gt;=601,T60&lt;=1000),"ALTO")))</f>
        <v>BAJO</v>
      </c>
      <c r="V60" s="44" t="str">
        <f t="shared" ref="V60:V71" si="22">IF(U60= "BAJO","ACEPTABLE",IF(U60="MEDIO","NO ACEPTABLE",IF(U60="ALTO","NO ACEPTABLE")))</f>
        <v>ACEPTABLE</v>
      </c>
      <c r="W60" s="7" t="s">
        <v>131</v>
      </c>
      <c r="X60" s="7" t="s">
        <v>131</v>
      </c>
      <c r="Y60" s="7" t="s">
        <v>131</v>
      </c>
      <c r="Z60" s="6" t="s">
        <v>312</v>
      </c>
      <c r="AA60" s="7" t="s">
        <v>131</v>
      </c>
      <c r="AB60" s="6" t="s">
        <v>376</v>
      </c>
      <c r="AC60" s="137">
        <v>3</v>
      </c>
      <c r="AD60" s="137">
        <v>4</v>
      </c>
      <c r="AE60" s="45">
        <v>6</v>
      </c>
      <c r="AF60" s="137">
        <f>(AC60*AD60*AE60)</f>
        <v>72</v>
      </c>
      <c r="AG60" s="44" t="str">
        <f>IF(AND(AF60&gt;=1,AF60&lt;=300),"BAJO",IF(AND(AF60&gt;=301,AF60&lt;=600),"MEDIO",IF(AND(AF60&gt;=601,AF60&lt;=1000),"ALTO")))</f>
        <v>BAJO</v>
      </c>
      <c r="AH60" s="44" t="str">
        <f>IF(AG60= "BAJO","ACEPTABLE",IF(AG60="MEDIO","NO ACEPTABLE",IF(AG60="ALTO","NO ACEPTABLE")))</f>
        <v>ACEPTABLE</v>
      </c>
    </row>
    <row r="61" spans="1:34" ht="125.25" customHeight="1" x14ac:dyDescent="0.2">
      <c r="A61" s="184"/>
      <c r="B61" s="184"/>
      <c r="C61" s="184"/>
      <c r="D61" s="184"/>
      <c r="E61" s="77" t="s">
        <v>122</v>
      </c>
      <c r="F61" s="76" t="s">
        <v>179</v>
      </c>
      <c r="G61" s="77" t="str">
        <f t="shared" si="19"/>
        <v>CONDICIONES DE SEGURIDAD</v>
      </c>
      <c r="H61" s="6" t="s">
        <v>220</v>
      </c>
      <c r="I61" s="5"/>
      <c r="J61" s="5"/>
      <c r="K61" s="5" t="s">
        <v>0</v>
      </c>
      <c r="L61" s="5" t="s">
        <v>0</v>
      </c>
      <c r="M61" s="5"/>
      <c r="N61" s="5"/>
      <c r="O61" s="5"/>
      <c r="P61" s="5"/>
      <c r="Q61" s="135">
        <v>6</v>
      </c>
      <c r="R61" s="135">
        <v>4</v>
      </c>
      <c r="S61" s="45">
        <v>3</v>
      </c>
      <c r="T61" s="96">
        <f t="shared" si="20"/>
        <v>72</v>
      </c>
      <c r="U61" s="98" t="str">
        <f t="shared" si="21"/>
        <v>BAJO</v>
      </c>
      <c r="V61" s="98" t="str">
        <f t="shared" si="22"/>
        <v>ACEPTABLE</v>
      </c>
      <c r="W61" s="7" t="s">
        <v>131</v>
      </c>
      <c r="X61" s="7" t="s">
        <v>131</v>
      </c>
      <c r="Y61" s="7" t="s">
        <v>131</v>
      </c>
      <c r="Z61" s="6" t="s">
        <v>377</v>
      </c>
      <c r="AA61" s="7" t="s">
        <v>131</v>
      </c>
      <c r="AB61" s="6" t="s">
        <v>374</v>
      </c>
      <c r="AC61" s="135">
        <v>3</v>
      </c>
      <c r="AD61" s="135">
        <v>4</v>
      </c>
      <c r="AE61" s="45">
        <v>3</v>
      </c>
      <c r="AF61" s="135">
        <f t="shared" si="16"/>
        <v>36</v>
      </c>
      <c r="AG61" s="44" t="str">
        <f t="shared" si="17"/>
        <v>BAJO</v>
      </c>
      <c r="AH61" s="44" t="str">
        <f t="shared" si="18"/>
        <v>ACEPTABLE</v>
      </c>
    </row>
    <row r="62" spans="1:34" ht="252.75" customHeight="1" x14ac:dyDescent="0.2">
      <c r="A62" s="184"/>
      <c r="B62" s="184"/>
      <c r="C62" s="184"/>
      <c r="D62" s="184"/>
      <c r="E62" s="77" t="s">
        <v>122</v>
      </c>
      <c r="F62" s="76" t="s">
        <v>179</v>
      </c>
      <c r="G62" s="77" t="str">
        <f t="shared" si="19"/>
        <v>CONDICIONES DE SEGURIDAD</v>
      </c>
      <c r="H62" s="6" t="s">
        <v>291</v>
      </c>
      <c r="I62" s="5"/>
      <c r="J62" s="5"/>
      <c r="K62" s="5" t="s">
        <v>0</v>
      </c>
      <c r="L62" s="5" t="s">
        <v>0</v>
      </c>
      <c r="M62" s="5"/>
      <c r="N62" s="5"/>
      <c r="O62" s="5"/>
      <c r="P62" s="5"/>
      <c r="Q62" s="137">
        <v>6</v>
      </c>
      <c r="R62" s="137">
        <v>4</v>
      </c>
      <c r="S62" s="45">
        <v>3</v>
      </c>
      <c r="T62" s="96">
        <f t="shared" si="20"/>
        <v>72</v>
      </c>
      <c r="U62" s="98" t="str">
        <f t="shared" si="21"/>
        <v>BAJO</v>
      </c>
      <c r="V62" s="98" t="str">
        <f t="shared" si="22"/>
        <v>ACEPTABLE</v>
      </c>
      <c r="W62" s="7" t="s">
        <v>131</v>
      </c>
      <c r="X62" s="7" t="s">
        <v>131</v>
      </c>
      <c r="Y62" s="7" t="s">
        <v>131</v>
      </c>
      <c r="Z62" s="6" t="s">
        <v>378</v>
      </c>
      <c r="AA62" s="7" t="s">
        <v>131</v>
      </c>
      <c r="AB62" s="6" t="s">
        <v>379</v>
      </c>
      <c r="AC62" s="137">
        <v>3</v>
      </c>
      <c r="AD62" s="137">
        <v>4</v>
      </c>
      <c r="AE62" s="45">
        <v>3</v>
      </c>
      <c r="AF62" s="137">
        <f>(AC62*AD62*AE62)</f>
        <v>36</v>
      </c>
      <c r="AG62" s="44" t="str">
        <f>IF(AND(AF62&gt;=1,AF62&lt;=300),"BAJO",IF(AND(AF62&gt;=301,AF62&lt;=600),"MEDIO",IF(AND(AF62&gt;=601,AF62&lt;=1000),"ALTO")))</f>
        <v>BAJO</v>
      </c>
      <c r="AH62" s="44" t="str">
        <f>IF(AG62= "BAJO","ACEPTABLE",IF(AG62="MEDIO","NO ACEPTABLE",IF(AG62="ALTO","NO ACEPTABLE")))</f>
        <v>ACEPTABLE</v>
      </c>
    </row>
    <row r="63" spans="1:34" ht="137.25" customHeight="1" x14ac:dyDescent="0.2">
      <c r="A63" s="184"/>
      <c r="B63" s="184"/>
      <c r="C63" s="184"/>
      <c r="D63" s="184"/>
      <c r="E63" s="77" t="s">
        <v>122</v>
      </c>
      <c r="F63" s="76" t="s">
        <v>186</v>
      </c>
      <c r="G63" s="77" t="str">
        <f t="shared" si="19"/>
        <v>CONDICIONES DE SEGURIDAD</v>
      </c>
      <c r="H63" s="6" t="s">
        <v>221</v>
      </c>
      <c r="I63" s="5"/>
      <c r="J63" s="5"/>
      <c r="K63" s="5" t="s">
        <v>0</v>
      </c>
      <c r="L63" s="5" t="s">
        <v>0</v>
      </c>
      <c r="M63" s="5"/>
      <c r="N63" s="5"/>
      <c r="O63" s="5"/>
      <c r="P63" s="5"/>
      <c r="Q63" s="135">
        <v>6</v>
      </c>
      <c r="R63" s="135">
        <v>6</v>
      </c>
      <c r="S63" s="45">
        <v>3</v>
      </c>
      <c r="T63" s="96">
        <f t="shared" si="20"/>
        <v>108</v>
      </c>
      <c r="U63" s="98" t="str">
        <f t="shared" si="21"/>
        <v>BAJO</v>
      </c>
      <c r="V63" s="98" t="str">
        <f t="shared" si="22"/>
        <v>ACEPTABLE</v>
      </c>
      <c r="W63" s="7" t="s">
        <v>131</v>
      </c>
      <c r="X63" s="7" t="s">
        <v>131</v>
      </c>
      <c r="Y63" s="7" t="s">
        <v>131</v>
      </c>
      <c r="Z63" s="6" t="s">
        <v>380</v>
      </c>
      <c r="AA63" s="7" t="s">
        <v>131</v>
      </c>
      <c r="AB63" s="6" t="s">
        <v>374</v>
      </c>
      <c r="AC63" s="135">
        <v>3</v>
      </c>
      <c r="AD63" s="135">
        <v>6</v>
      </c>
      <c r="AE63" s="45">
        <v>3</v>
      </c>
      <c r="AF63" s="135">
        <f t="shared" si="16"/>
        <v>54</v>
      </c>
      <c r="AG63" s="44" t="str">
        <f t="shared" si="17"/>
        <v>BAJO</v>
      </c>
      <c r="AH63" s="44" t="str">
        <f t="shared" si="18"/>
        <v>ACEPTABLE</v>
      </c>
    </row>
    <row r="64" spans="1:34" ht="285" customHeight="1" x14ac:dyDescent="0.2">
      <c r="A64" s="184"/>
      <c r="B64" s="184"/>
      <c r="C64" s="184"/>
      <c r="D64" s="184"/>
      <c r="E64" s="77" t="s">
        <v>122</v>
      </c>
      <c r="F64" s="76" t="s">
        <v>180</v>
      </c>
      <c r="G64" s="77" t="str">
        <f t="shared" si="19"/>
        <v>CONDICIONES DE SEGURIDAD</v>
      </c>
      <c r="H64" s="6" t="s">
        <v>222</v>
      </c>
      <c r="I64" s="5"/>
      <c r="J64" s="5"/>
      <c r="K64" s="5" t="s">
        <v>0</v>
      </c>
      <c r="L64" s="5" t="s">
        <v>0</v>
      </c>
      <c r="M64" s="5"/>
      <c r="N64" s="5"/>
      <c r="O64" s="5"/>
      <c r="P64" s="5"/>
      <c r="Q64" s="135">
        <v>3</v>
      </c>
      <c r="R64" s="135">
        <v>1</v>
      </c>
      <c r="S64" s="45">
        <v>3</v>
      </c>
      <c r="T64" s="96">
        <f t="shared" si="20"/>
        <v>9</v>
      </c>
      <c r="U64" s="98" t="str">
        <f t="shared" si="21"/>
        <v>BAJO</v>
      </c>
      <c r="V64" s="98" t="str">
        <f t="shared" si="22"/>
        <v>ACEPTABLE</v>
      </c>
      <c r="W64" s="7" t="s">
        <v>131</v>
      </c>
      <c r="X64" s="7" t="s">
        <v>131</v>
      </c>
      <c r="Y64" s="7" t="s">
        <v>131</v>
      </c>
      <c r="Z64" s="6" t="s">
        <v>381</v>
      </c>
      <c r="AA64" s="76" t="s">
        <v>257</v>
      </c>
      <c r="AB64" s="6" t="s">
        <v>382</v>
      </c>
      <c r="AC64" s="135">
        <v>1</v>
      </c>
      <c r="AD64" s="135">
        <v>1</v>
      </c>
      <c r="AE64" s="45">
        <v>3</v>
      </c>
      <c r="AF64" s="135">
        <f t="shared" si="16"/>
        <v>3</v>
      </c>
      <c r="AG64" s="44" t="str">
        <f t="shared" si="17"/>
        <v>BAJO</v>
      </c>
      <c r="AH64" s="44" t="str">
        <f t="shared" si="18"/>
        <v>ACEPTABLE</v>
      </c>
    </row>
    <row r="65" spans="1:34" ht="129.75" customHeight="1" x14ac:dyDescent="0.2">
      <c r="A65" s="184"/>
      <c r="B65" s="184"/>
      <c r="C65" s="184"/>
      <c r="D65" s="184"/>
      <c r="E65" s="77" t="s">
        <v>122</v>
      </c>
      <c r="F65" s="76" t="s">
        <v>162</v>
      </c>
      <c r="G65" s="77" t="str">
        <f t="shared" si="19"/>
        <v>CONDICIONES DE SEGURIDAD</v>
      </c>
      <c r="H65" s="6" t="s">
        <v>320</v>
      </c>
      <c r="I65" s="5"/>
      <c r="J65" s="5"/>
      <c r="K65" s="5" t="s">
        <v>0</v>
      </c>
      <c r="L65" s="5" t="s">
        <v>0</v>
      </c>
      <c r="M65" s="5"/>
      <c r="N65" s="5"/>
      <c r="O65" s="5"/>
      <c r="P65" s="5"/>
      <c r="Q65" s="135">
        <v>6</v>
      </c>
      <c r="R65" s="135">
        <v>6</v>
      </c>
      <c r="S65" s="45">
        <v>3</v>
      </c>
      <c r="T65" s="96">
        <f t="shared" si="20"/>
        <v>108</v>
      </c>
      <c r="U65" s="98" t="str">
        <f t="shared" si="21"/>
        <v>BAJO</v>
      </c>
      <c r="V65" s="98" t="str">
        <f t="shared" si="22"/>
        <v>ACEPTABLE</v>
      </c>
      <c r="W65" s="7" t="s">
        <v>131</v>
      </c>
      <c r="X65" s="7" t="s">
        <v>131</v>
      </c>
      <c r="Y65" s="7" t="s">
        <v>131</v>
      </c>
      <c r="Z65" s="6" t="s">
        <v>287</v>
      </c>
      <c r="AA65" s="7" t="s">
        <v>131</v>
      </c>
      <c r="AB65" s="6" t="s">
        <v>369</v>
      </c>
      <c r="AC65" s="135">
        <v>3</v>
      </c>
      <c r="AD65" s="135">
        <v>6</v>
      </c>
      <c r="AE65" s="45">
        <v>3</v>
      </c>
      <c r="AF65" s="135">
        <f t="shared" si="16"/>
        <v>54</v>
      </c>
      <c r="AG65" s="44" t="str">
        <f t="shared" si="17"/>
        <v>BAJO</v>
      </c>
      <c r="AH65" s="44" t="str">
        <f t="shared" si="18"/>
        <v>ACEPTABLE</v>
      </c>
    </row>
    <row r="66" spans="1:34" ht="354" customHeight="1" x14ac:dyDescent="0.2">
      <c r="A66" s="184"/>
      <c r="B66" s="184"/>
      <c r="C66" s="184"/>
      <c r="D66" s="184"/>
      <c r="E66" s="77" t="s">
        <v>153</v>
      </c>
      <c r="F66" s="76" t="s">
        <v>189</v>
      </c>
      <c r="G66" s="77" t="str">
        <f t="shared" si="19"/>
        <v>FENÓMENO NATURAL</v>
      </c>
      <c r="H66" s="6" t="s">
        <v>195</v>
      </c>
      <c r="I66" s="5"/>
      <c r="J66" s="5"/>
      <c r="K66" s="5" t="s">
        <v>0</v>
      </c>
      <c r="L66" s="5" t="s">
        <v>0</v>
      </c>
      <c r="M66" s="5"/>
      <c r="N66" s="5"/>
      <c r="O66" s="5"/>
      <c r="P66" s="5"/>
      <c r="Q66" s="122">
        <v>3</v>
      </c>
      <c r="R66" s="122">
        <v>6</v>
      </c>
      <c r="S66" s="45">
        <v>1</v>
      </c>
      <c r="T66" s="122">
        <f t="shared" si="20"/>
        <v>18</v>
      </c>
      <c r="U66" s="44" t="str">
        <f t="shared" si="21"/>
        <v>BAJO</v>
      </c>
      <c r="V66" s="44" t="str">
        <f t="shared" si="22"/>
        <v>ACEPTABLE</v>
      </c>
      <c r="W66" s="7" t="s">
        <v>131</v>
      </c>
      <c r="X66" s="7" t="s">
        <v>131</v>
      </c>
      <c r="Y66" s="7" t="s">
        <v>131</v>
      </c>
      <c r="Z66" s="6" t="s">
        <v>383</v>
      </c>
      <c r="AA66" s="140" t="s">
        <v>288</v>
      </c>
      <c r="AB66" s="6" t="s">
        <v>384</v>
      </c>
      <c r="AC66" s="122">
        <v>3</v>
      </c>
      <c r="AD66" s="122">
        <v>4</v>
      </c>
      <c r="AE66" s="45">
        <v>1</v>
      </c>
      <c r="AF66" s="122">
        <f t="shared" ref="AF66:AF71" si="23">(AC66*AD66*AE66)</f>
        <v>12</v>
      </c>
      <c r="AG66" s="44" t="str">
        <f t="shared" ref="AG66:AG71" si="24">IF(AND(AF66&gt;=1,AF66&lt;=300),"BAJO",IF(AND(AF66&gt;=301,AF66&lt;=600),"MEDIO",IF(AND(AF66&gt;=601,AF66&lt;=1000),"ALTO")))</f>
        <v>BAJO</v>
      </c>
      <c r="AH66" s="44" t="str">
        <f t="shared" ref="AH66:AH71" si="25">IF(AG66= "BAJO","ACEPTABLE",IF(AG66="MEDIO","NO ACEPTABLE",IF(AG66="ALTO","NO ACEPTABLE")))</f>
        <v>ACEPTABLE</v>
      </c>
    </row>
    <row r="67" spans="1:34" ht="246.75" customHeight="1" x14ac:dyDescent="0.2">
      <c r="A67" s="184"/>
      <c r="B67" s="184"/>
      <c r="C67" s="184"/>
      <c r="D67" s="184"/>
      <c r="E67" s="77" t="s">
        <v>153</v>
      </c>
      <c r="F67" s="76" t="s">
        <v>189</v>
      </c>
      <c r="G67" s="77" t="str">
        <f t="shared" si="19"/>
        <v>FENÓMENO NATURAL</v>
      </c>
      <c r="H67" s="6" t="s">
        <v>293</v>
      </c>
      <c r="I67" s="5"/>
      <c r="J67" s="5"/>
      <c r="K67" s="5" t="s">
        <v>0</v>
      </c>
      <c r="L67" s="5" t="s">
        <v>0</v>
      </c>
      <c r="M67" s="5"/>
      <c r="N67" s="5"/>
      <c r="O67" s="5"/>
      <c r="P67" s="5"/>
      <c r="Q67" s="137">
        <v>3</v>
      </c>
      <c r="R67" s="137">
        <v>6</v>
      </c>
      <c r="S67" s="45">
        <v>1</v>
      </c>
      <c r="T67" s="137">
        <f t="shared" si="20"/>
        <v>18</v>
      </c>
      <c r="U67" s="44" t="str">
        <f t="shared" si="21"/>
        <v>BAJO</v>
      </c>
      <c r="V67" s="44" t="str">
        <f t="shared" si="22"/>
        <v>ACEPTABLE</v>
      </c>
      <c r="W67" s="7" t="s">
        <v>131</v>
      </c>
      <c r="X67" s="7" t="s">
        <v>131</v>
      </c>
      <c r="Y67" s="7" t="s">
        <v>131</v>
      </c>
      <c r="Z67" s="6" t="s">
        <v>386</v>
      </c>
      <c r="AA67" s="7" t="s">
        <v>131</v>
      </c>
      <c r="AB67" s="6" t="s">
        <v>387</v>
      </c>
      <c r="AC67" s="137">
        <v>3</v>
      </c>
      <c r="AD67" s="137">
        <v>4</v>
      </c>
      <c r="AE67" s="45">
        <v>1</v>
      </c>
      <c r="AF67" s="137">
        <f t="shared" si="23"/>
        <v>12</v>
      </c>
      <c r="AG67" s="44" t="str">
        <f t="shared" si="24"/>
        <v>BAJO</v>
      </c>
      <c r="AH67" s="44" t="str">
        <f t="shared" si="25"/>
        <v>ACEPTABLE</v>
      </c>
    </row>
    <row r="68" spans="1:34" ht="336.75" thickBot="1" x14ac:dyDescent="0.25">
      <c r="A68" s="184"/>
      <c r="B68" s="185"/>
      <c r="C68" s="185"/>
      <c r="D68" s="185"/>
      <c r="E68" s="100" t="s">
        <v>153</v>
      </c>
      <c r="F68" s="101" t="s">
        <v>188</v>
      </c>
      <c r="G68" s="100" t="str">
        <f t="shared" si="19"/>
        <v>FENÓMENO NATURAL</v>
      </c>
      <c r="H68" s="102" t="s">
        <v>190</v>
      </c>
      <c r="I68" s="103"/>
      <c r="J68" s="103"/>
      <c r="K68" s="103" t="s">
        <v>0</v>
      </c>
      <c r="L68" s="103" t="s">
        <v>0</v>
      </c>
      <c r="M68" s="103"/>
      <c r="N68" s="103"/>
      <c r="O68" s="103"/>
      <c r="P68" s="103"/>
      <c r="Q68" s="104">
        <v>6</v>
      </c>
      <c r="R68" s="104">
        <v>1</v>
      </c>
      <c r="S68" s="105">
        <v>1</v>
      </c>
      <c r="T68" s="104">
        <f t="shared" si="20"/>
        <v>6</v>
      </c>
      <c r="U68" s="106" t="str">
        <f t="shared" si="21"/>
        <v>BAJO</v>
      </c>
      <c r="V68" s="106" t="str">
        <f t="shared" si="22"/>
        <v>ACEPTABLE</v>
      </c>
      <c r="W68" s="107" t="s">
        <v>131</v>
      </c>
      <c r="X68" s="107" t="s">
        <v>131</v>
      </c>
      <c r="Y68" s="107" t="s">
        <v>131</v>
      </c>
      <c r="Z68" s="6" t="s">
        <v>383</v>
      </c>
      <c r="AA68" s="6" t="s">
        <v>288</v>
      </c>
      <c r="AB68" s="6" t="s">
        <v>384</v>
      </c>
      <c r="AC68" s="104">
        <v>6</v>
      </c>
      <c r="AD68" s="104">
        <v>1</v>
      </c>
      <c r="AE68" s="105">
        <v>1</v>
      </c>
      <c r="AF68" s="104">
        <f t="shared" si="23"/>
        <v>6</v>
      </c>
      <c r="AG68" s="106" t="str">
        <f t="shared" si="24"/>
        <v>BAJO</v>
      </c>
      <c r="AH68" s="106" t="str">
        <f t="shared" si="25"/>
        <v>ACEPTABLE</v>
      </c>
    </row>
    <row r="69" spans="1:34" ht="228.75" thickBot="1" x14ac:dyDescent="0.25">
      <c r="A69" s="184"/>
      <c r="B69" s="138"/>
      <c r="C69" s="138"/>
      <c r="D69" s="138"/>
      <c r="E69" s="100" t="s">
        <v>153</v>
      </c>
      <c r="F69" s="101" t="s">
        <v>188</v>
      </c>
      <c r="G69" s="100" t="str">
        <f t="shared" si="19"/>
        <v>FENÓMENO NATURAL</v>
      </c>
      <c r="H69" s="102" t="s">
        <v>295</v>
      </c>
      <c r="I69" s="103"/>
      <c r="J69" s="103"/>
      <c r="K69" s="103" t="s">
        <v>0</v>
      </c>
      <c r="L69" s="103" t="s">
        <v>0</v>
      </c>
      <c r="M69" s="103"/>
      <c r="N69" s="103"/>
      <c r="O69" s="103"/>
      <c r="P69" s="103"/>
      <c r="Q69" s="104">
        <v>6</v>
      </c>
      <c r="R69" s="104">
        <v>1</v>
      </c>
      <c r="S69" s="105">
        <v>1</v>
      </c>
      <c r="T69" s="104">
        <f t="shared" si="20"/>
        <v>6</v>
      </c>
      <c r="U69" s="106" t="str">
        <f t="shared" si="21"/>
        <v>BAJO</v>
      </c>
      <c r="V69" s="106" t="str">
        <f t="shared" si="22"/>
        <v>ACEPTABLE</v>
      </c>
      <c r="W69" s="107" t="s">
        <v>131</v>
      </c>
      <c r="X69" s="107" t="s">
        <v>131</v>
      </c>
      <c r="Y69" s="107" t="s">
        <v>131</v>
      </c>
      <c r="Z69" s="6" t="s">
        <v>386</v>
      </c>
      <c r="AA69" s="7" t="s">
        <v>131</v>
      </c>
      <c r="AB69" s="6" t="s">
        <v>387</v>
      </c>
      <c r="AC69" s="104">
        <v>6</v>
      </c>
      <c r="AD69" s="104">
        <v>1</v>
      </c>
      <c r="AE69" s="105">
        <v>1</v>
      </c>
      <c r="AF69" s="104">
        <f t="shared" si="23"/>
        <v>6</v>
      </c>
      <c r="AG69" s="106" t="str">
        <f t="shared" si="24"/>
        <v>BAJO</v>
      </c>
      <c r="AH69" s="106" t="str">
        <f t="shared" si="25"/>
        <v>ACEPTABLE</v>
      </c>
    </row>
    <row r="70" spans="1:34" ht="336" x14ac:dyDescent="0.2">
      <c r="A70" s="184"/>
      <c r="B70" s="138"/>
      <c r="C70" s="138"/>
      <c r="D70" s="138"/>
      <c r="E70" s="77" t="s">
        <v>153</v>
      </c>
      <c r="F70" s="76" t="s">
        <v>187</v>
      </c>
      <c r="G70" s="77" t="str">
        <f t="shared" si="19"/>
        <v>FENÓMENO NATURAL</v>
      </c>
      <c r="H70" s="6" t="s">
        <v>192</v>
      </c>
      <c r="I70" s="5"/>
      <c r="J70" s="5"/>
      <c r="K70" s="5" t="s">
        <v>0</v>
      </c>
      <c r="L70" s="5" t="s">
        <v>0</v>
      </c>
      <c r="M70" s="5"/>
      <c r="N70" s="5"/>
      <c r="O70" s="5"/>
      <c r="P70" s="5"/>
      <c r="Q70" s="137">
        <v>3</v>
      </c>
      <c r="R70" s="137">
        <v>6</v>
      </c>
      <c r="S70" s="45">
        <v>1</v>
      </c>
      <c r="T70" s="137">
        <f t="shared" si="20"/>
        <v>18</v>
      </c>
      <c r="U70" s="44" t="str">
        <f t="shared" si="21"/>
        <v>BAJO</v>
      </c>
      <c r="V70" s="44" t="str">
        <f t="shared" si="22"/>
        <v>ACEPTABLE</v>
      </c>
      <c r="W70" s="7" t="s">
        <v>131</v>
      </c>
      <c r="X70" s="7" t="s">
        <v>131</v>
      </c>
      <c r="Y70" s="7" t="s">
        <v>131</v>
      </c>
      <c r="Z70" s="6" t="s">
        <v>388</v>
      </c>
      <c r="AA70" s="6" t="s">
        <v>288</v>
      </c>
      <c r="AB70" s="6" t="s">
        <v>384</v>
      </c>
      <c r="AC70" s="137">
        <v>3</v>
      </c>
      <c r="AD70" s="137">
        <v>4</v>
      </c>
      <c r="AE70" s="45">
        <v>1</v>
      </c>
      <c r="AF70" s="137">
        <f t="shared" si="23"/>
        <v>12</v>
      </c>
      <c r="AG70" s="44" t="str">
        <f t="shared" si="24"/>
        <v>BAJO</v>
      </c>
      <c r="AH70" s="44" t="str">
        <f t="shared" si="25"/>
        <v>ACEPTABLE</v>
      </c>
    </row>
    <row r="71" spans="1:34" ht="248.25" customHeight="1" x14ac:dyDescent="0.2">
      <c r="A71" s="184"/>
      <c r="B71" s="138"/>
      <c r="C71" s="138"/>
      <c r="D71" s="138"/>
      <c r="E71" s="77" t="s">
        <v>153</v>
      </c>
      <c r="F71" s="76" t="s">
        <v>187</v>
      </c>
      <c r="G71" s="77" t="str">
        <f t="shared" si="19"/>
        <v>FENÓMENO NATURAL</v>
      </c>
      <c r="H71" s="6" t="s">
        <v>294</v>
      </c>
      <c r="I71" s="5"/>
      <c r="J71" s="5"/>
      <c r="K71" s="5" t="s">
        <v>0</v>
      </c>
      <c r="L71" s="5" t="s">
        <v>0</v>
      </c>
      <c r="M71" s="5"/>
      <c r="N71" s="5"/>
      <c r="O71" s="5"/>
      <c r="P71" s="5"/>
      <c r="Q71" s="122">
        <v>3</v>
      </c>
      <c r="R71" s="122">
        <v>6</v>
      </c>
      <c r="S71" s="45">
        <v>1</v>
      </c>
      <c r="T71" s="122">
        <f t="shared" si="20"/>
        <v>18</v>
      </c>
      <c r="U71" s="44" t="str">
        <f t="shared" si="21"/>
        <v>BAJO</v>
      </c>
      <c r="V71" s="44" t="str">
        <f t="shared" si="22"/>
        <v>ACEPTABLE</v>
      </c>
      <c r="W71" s="7" t="s">
        <v>131</v>
      </c>
      <c r="X71" s="7" t="s">
        <v>131</v>
      </c>
      <c r="Y71" s="7" t="s">
        <v>131</v>
      </c>
      <c r="Z71" s="6" t="s">
        <v>386</v>
      </c>
      <c r="AA71" s="7" t="s">
        <v>131</v>
      </c>
      <c r="AB71" s="6" t="s">
        <v>385</v>
      </c>
      <c r="AC71" s="122">
        <v>3</v>
      </c>
      <c r="AD71" s="122">
        <v>4</v>
      </c>
      <c r="AE71" s="45">
        <v>1</v>
      </c>
      <c r="AF71" s="122">
        <f t="shared" si="23"/>
        <v>12</v>
      </c>
      <c r="AG71" s="44" t="str">
        <f t="shared" si="24"/>
        <v>BAJO</v>
      </c>
      <c r="AH71" s="44" t="str">
        <f t="shared" si="25"/>
        <v>ACEPTABLE</v>
      </c>
    </row>
    <row r="72" spans="1:34" ht="15" thickBot="1" x14ac:dyDescent="0.25">
      <c r="F72" s="101"/>
    </row>
  </sheetData>
  <protectedRanges>
    <protectedRange sqref="A1:AH4" name="Rango3"/>
  </protectedRanges>
  <mergeCells count="68">
    <mergeCell ref="AC1:AH1"/>
    <mergeCell ref="H2:AB2"/>
    <mergeCell ref="AC2:AH2"/>
    <mergeCell ref="H3:AB4"/>
    <mergeCell ref="AC3:AH3"/>
    <mergeCell ref="AC4:AH4"/>
    <mergeCell ref="C10:C68"/>
    <mergeCell ref="G8:G9"/>
    <mergeCell ref="I8:I9"/>
    <mergeCell ref="J8:J9"/>
    <mergeCell ref="K8:K9"/>
    <mergeCell ref="D10:D68"/>
    <mergeCell ref="B10:B68"/>
    <mergeCell ref="AK5:AV5"/>
    <mergeCell ref="AG6:AH6"/>
    <mergeCell ref="A5:F5"/>
    <mergeCell ref="A6:F6"/>
    <mergeCell ref="AD6:AF6"/>
    <mergeCell ref="AA5:AB5"/>
    <mergeCell ref="I6:M6"/>
    <mergeCell ref="N6:P6"/>
    <mergeCell ref="Q6:U6"/>
    <mergeCell ref="A10:A71"/>
    <mergeCell ref="AF8:AF9"/>
    <mergeCell ref="T8:T9"/>
    <mergeCell ref="U8:U9"/>
    <mergeCell ref="V8:V9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AG8:AG9"/>
    <mergeCell ref="AH8:AH9"/>
    <mergeCell ref="A1:G4"/>
    <mergeCell ref="F7:G7"/>
    <mergeCell ref="H7:H9"/>
    <mergeCell ref="I7:K7"/>
    <mergeCell ref="L7:P7"/>
    <mergeCell ref="O8:O9"/>
    <mergeCell ref="N8:N9"/>
    <mergeCell ref="L8:L9"/>
    <mergeCell ref="H1:AB1"/>
    <mergeCell ref="Q7:V7"/>
    <mergeCell ref="W7:AB7"/>
    <mergeCell ref="P8:P9"/>
    <mergeCell ref="Q8:Q9"/>
    <mergeCell ref="R8:R9"/>
    <mergeCell ref="S8:S9"/>
    <mergeCell ref="W8:W9"/>
    <mergeCell ref="X8:X9"/>
    <mergeCell ref="AC5:AE5"/>
    <mergeCell ref="Z8:Z9"/>
    <mergeCell ref="AA8:AA9"/>
    <mergeCell ref="AB8:AB9"/>
    <mergeCell ref="AF5:AG5"/>
    <mergeCell ref="AC8:AC9"/>
    <mergeCell ref="AD8:AD9"/>
    <mergeCell ref="AE8:AE9"/>
  </mergeCells>
  <conditionalFormatting sqref="AG47:AH49 U47:V49 U53:V53 AG53:AH53 AG63:AH66 U63:V66 U68:V68 AG68:AH68 AG55:AH59 U55:V59 U61:V61 AG61:AH61">
    <cfRule type="cellIs" dxfId="1030" priority="1865" operator="equal">
      <formula>FALSE</formula>
    </cfRule>
    <cfRule type="cellIs" dxfId="1029" priority="1866" operator="equal">
      <formula>"IMPORTANTE"</formula>
    </cfRule>
    <cfRule type="cellIs" dxfId="1028" priority="1867" operator="equal">
      <formula>"MODERADO"</formula>
    </cfRule>
    <cfRule type="cellIs" dxfId="1027" priority="1868" operator="equal">
      <formula>"TOLERABLE"</formula>
    </cfRule>
    <cfRule type="cellIs" dxfId="1026" priority="1869" operator="equal">
      <formula>"TRIVIAL"</formula>
    </cfRule>
    <cfRule type="cellIs" dxfId="1025" priority="1870" operator="equal">
      <formula>"T'Sede AVIANCA'!"</formula>
    </cfRule>
    <cfRule type="cellIs" dxfId="1024" priority="1877" operator="equal">
      <formula>"MEDIANAMENTE ACEPTABLE"</formula>
    </cfRule>
    <cfRule type="cellIs" dxfId="1023" priority="1878" operator="equal">
      <formula>"ACEPTABLE"</formula>
    </cfRule>
    <cfRule type="cellIs" dxfId="1022" priority="1879" operator="equal">
      <formula>"NO ACEPTABLE"</formula>
    </cfRule>
    <cfRule type="cellIs" dxfId="1021" priority="1880" stopIfTrue="1" operator="equal">
      <formula>"BAJO"</formula>
    </cfRule>
    <cfRule type="cellIs" dxfId="1020" priority="1881" stopIfTrue="1" operator="equal">
      <formula>"MEDIO"</formula>
    </cfRule>
    <cfRule type="cellIs" dxfId="1019" priority="1882" stopIfTrue="1" operator="equal">
      <formula>"ALTO"</formula>
    </cfRule>
  </conditionalFormatting>
  <conditionalFormatting sqref="AG47:AH49 U47:V49 U53:V53 AG53:AH53 AG63:AH66 U63:V66 U68:V68 AG68:AH68 AG55:AH59 U55:V59 U61:V61 AG61:AH61">
    <cfRule type="cellIs" dxfId="1018" priority="1875" operator="equal">
      <formula>"MEDIO"</formula>
    </cfRule>
    <cfRule type="cellIs" dxfId="1017" priority="1876" operator="equal">
      <formula>"MEDIO"</formula>
    </cfRule>
  </conditionalFormatting>
  <conditionalFormatting sqref="AG47:AH49 U47:V49 U53:V53 AG53:AH53 AG63:AH66 U63:V66 U68:V68 AG68:AH68 AG55:AH59 U55:V59 U61:V61 AG61:AH61">
    <cfRule type="cellIs" dxfId="1016" priority="1873" operator="equal">
      <formula>"ALTO"</formula>
    </cfRule>
    <cfRule type="cellIs" dxfId="1015" priority="1874" operator="equal">
      <formula>"MEDIO"</formula>
    </cfRule>
  </conditionalFormatting>
  <conditionalFormatting sqref="AG47:AH49 U47:V49 U53:V53 AG53:AH53 AG63:AH66 U63:V66 U68:V68 AG68:AH68 AG55:AH59 U55:V59 U61:V61 AG61:AH61">
    <cfRule type="cellIs" dxfId="1014" priority="1872" operator="equal">
      <formula>"BAJO"</formula>
    </cfRule>
  </conditionalFormatting>
  <conditionalFormatting sqref="AG47:AH49 U47:V49 U53:V53 AG53:AH53 AG63:AH66 U63:V66 U68:V68 AG68:AH68 AG55:AH59 U55:V59 U61:V61 AG61:AH61">
    <cfRule type="cellIs" dxfId="1013" priority="1871" operator="equal">
      <formula>"MEDIO"</formula>
    </cfRule>
  </conditionalFormatting>
  <conditionalFormatting sqref="AG47:AH49 U47:V49 AG53:AH53 U53:V53 U66:V66 AG66:AH66 AG68:AH68 U68:V68 U55:V59 AG55:AH59">
    <cfRule type="cellIs" dxfId="1012" priority="1883" operator="equal">
      <formula>#REF!</formula>
    </cfRule>
  </conditionalFormatting>
  <conditionalFormatting sqref="AF47:AF49 T47:T49 AF53 T53 T63:T66 AF63:AF66 AF68 T68 T55:T59 AF55:AF59 AF61 T61">
    <cfRule type="cellIs" dxfId="1011" priority="1864" operator="equal">
      <formula>0</formula>
    </cfRule>
  </conditionalFormatting>
  <conditionalFormatting sqref="U52:V52 AG52:AH52">
    <cfRule type="cellIs" dxfId="1010" priority="1819" operator="equal">
      <formula>FALSE</formula>
    </cfRule>
    <cfRule type="cellIs" dxfId="1009" priority="1820" operator="equal">
      <formula>"IMPORTANTE"</formula>
    </cfRule>
    <cfRule type="cellIs" dxfId="1008" priority="1821" operator="equal">
      <formula>"MODERADO"</formula>
    </cfRule>
    <cfRule type="cellIs" dxfId="1007" priority="1822" operator="equal">
      <formula>"TOLERABLE"</formula>
    </cfRule>
    <cfRule type="cellIs" dxfId="1006" priority="1823" operator="equal">
      <formula>"TRIVIAL"</formula>
    </cfRule>
    <cfRule type="cellIs" dxfId="1005" priority="1824" operator="equal">
      <formula>"T'Sede AVIANCA'!"</formula>
    </cfRule>
    <cfRule type="cellIs" dxfId="1004" priority="1831" operator="equal">
      <formula>"MEDIANAMENTE ACEPTABLE"</formula>
    </cfRule>
    <cfRule type="cellIs" dxfId="1003" priority="1832" operator="equal">
      <formula>"ACEPTABLE"</formula>
    </cfRule>
    <cfRule type="cellIs" dxfId="1002" priority="1833" operator="equal">
      <formula>"NO ACEPTABLE"</formula>
    </cfRule>
    <cfRule type="cellIs" dxfId="1001" priority="1834" stopIfTrue="1" operator="equal">
      <formula>"BAJO"</formula>
    </cfRule>
    <cfRule type="cellIs" dxfId="1000" priority="1835" stopIfTrue="1" operator="equal">
      <formula>"MEDIO"</formula>
    </cfRule>
    <cfRule type="cellIs" dxfId="999" priority="1836" stopIfTrue="1" operator="equal">
      <formula>"ALTO"</formula>
    </cfRule>
  </conditionalFormatting>
  <conditionalFormatting sqref="U52:V52 AG52:AH52">
    <cfRule type="cellIs" dxfId="998" priority="1829" operator="equal">
      <formula>"MEDIO"</formula>
    </cfRule>
    <cfRule type="cellIs" dxfId="997" priority="1830" operator="equal">
      <formula>"MEDIO"</formula>
    </cfRule>
  </conditionalFormatting>
  <conditionalFormatting sqref="U52:V52 AG52:AH52">
    <cfRule type="cellIs" dxfId="996" priority="1827" operator="equal">
      <formula>"ALTO"</formula>
    </cfRule>
    <cfRule type="cellIs" dxfId="995" priority="1828" operator="equal">
      <formula>"MEDIO"</formula>
    </cfRule>
  </conditionalFormatting>
  <conditionalFormatting sqref="U52:V52 AG52:AH52">
    <cfRule type="cellIs" dxfId="994" priority="1826" operator="equal">
      <formula>"BAJO"</formula>
    </cfRule>
  </conditionalFormatting>
  <conditionalFormatting sqref="U52:V52 AG52:AH52">
    <cfRule type="cellIs" dxfId="993" priority="1825" operator="equal">
      <formula>"MEDIO"</formula>
    </cfRule>
  </conditionalFormatting>
  <conditionalFormatting sqref="U52:V52 AG52:AH52">
    <cfRule type="cellIs" dxfId="992" priority="1837" operator="equal">
      <formula>#REF!</formula>
    </cfRule>
  </conditionalFormatting>
  <conditionalFormatting sqref="T52 AF52">
    <cfRule type="cellIs" dxfId="991" priority="1818" operator="equal">
      <formula>0</formula>
    </cfRule>
  </conditionalFormatting>
  <conditionalFormatting sqref="U52">
    <cfRule type="colorScale" priority="1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1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1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 G47:G49 G51:G53 G63:G66 G68 G71 G55:G59 G61">
    <cfRule type="cellIs" dxfId="990" priority="1794" operator="equal">
      <formula>FALSE</formula>
    </cfRule>
  </conditionalFormatting>
  <conditionalFormatting sqref="AG51:AH51 U51:V51">
    <cfRule type="cellIs" dxfId="989" priority="1772" operator="equal">
      <formula>FALSE</formula>
    </cfRule>
    <cfRule type="cellIs" dxfId="988" priority="1773" operator="equal">
      <formula>"IMPORTANTE"</formula>
    </cfRule>
    <cfRule type="cellIs" dxfId="987" priority="1774" operator="equal">
      <formula>"MODERADO"</formula>
    </cfRule>
    <cfRule type="cellIs" dxfId="986" priority="1775" operator="equal">
      <formula>"TOLERABLE"</formula>
    </cfRule>
    <cfRule type="cellIs" dxfId="985" priority="1776" operator="equal">
      <formula>"TRIVIAL"</formula>
    </cfRule>
    <cfRule type="cellIs" dxfId="984" priority="1777" operator="equal">
      <formula>"T'Sede AVIANCA'!"</formula>
    </cfRule>
    <cfRule type="cellIs" dxfId="983" priority="1784" operator="equal">
      <formula>"MEDIANAMENTE ACEPTABLE"</formula>
    </cfRule>
    <cfRule type="cellIs" dxfId="982" priority="1785" operator="equal">
      <formula>"ACEPTABLE"</formula>
    </cfRule>
    <cfRule type="cellIs" dxfId="981" priority="1786" operator="equal">
      <formula>"NO ACEPTABLE"</formula>
    </cfRule>
    <cfRule type="cellIs" dxfId="980" priority="1787" stopIfTrue="1" operator="equal">
      <formula>"BAJO"</formula>
    </cfRule>
    <cfRule type="cellIs" dxfId="979" priority="1788" stopIfTrue="1" operator="equal">
      <formula>"MEDIO"</formula>
    </cfRule>
    <cfRule type="cellIs" dxfId="978" priority="1789" stopIfTrue="1" operator="equal">
      <formula>"ALTO"</formula>
    </cfRule>
  </conditionalFormatting>
  <conditionalFormatting sqref="AG51:AH51 U51:V51">
    <cfRule type="cellIs" dxfId="977" priority="1782" operator="equal">
      <formula>"MEDIO"</formula>
    </cfRule>
    <cfRule type="cellIs" dxfId="976" priority="1783" operator="equal">
      <formula>"MEDIO"</formula>
    </cfRule>
  </conditionalFormatting>
  <conditionalFormatting sqref="AG51:AH51 U51:V51">
    <cfRule type="cellIs" dxfId="975" priority="1780" operator="equal">
      <formula>"ALTO"</formula>
    </cfRule>
    <cfRule type="cellIs" dxfId="974" priority="1781" operator="equal">
      <formula>"MEDIO"</formula>
    </cfRule>
  </conditionalFormatting>
  <conditionalFormatting sqref="AG51:AH51 U51:V51">
    <cfRule type="cellIs" dxfId="973" priority="1779" operator="equal">
      <formula>"BAJO"</formula>
    </cfRule>
  </conditionalFormatting>
  <conditionalFormatting sqref="AG51:AH51 U51:V51">
    <cfRule type="cellIs" dxfId="972" priority="1778" operator="equal">
      <formula>"MEDIO"</formula>
    </cfRule>
  </conditionalFormatting>
  <conditionalFormatting sqref="AG51:AH51 U51:V51">
    <cfRule type="cellIs" dxfId="971" priority="1790" operator="equal">
      <formula>#REF!</formula>
    </cfRule>
  </conditionalFormatting>
  <conditionalFormatting sqref="AF51 T51">
    <cfRule type="cellIs" dxfId="970" priority="1771" operator="equal">
      <formula>0</formula>
    </cfRule>
  </conditionalFormatting>
  <conditionalFormatting sqref="U51">
    <cfRule type="colorScale" priority="1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olorScale" priority="1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1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6:AH36 U36:V36">
    <cfRule type="cellIs" dxfId="969" priority="1748" operator="equal">
      <formula>FALSE</formula>
    </cfRule>
    <cfRule type="cellIs" dxfId="968" priority="1749" operator="equal">
      <formula>"IMPORTANTE"</formula>
    </cfRule>
    <cfRule type="cellIs" dxfId="967" priority="1750" operator="equal">
      <formula>"MODERADO"</formula>
    </cfRule>
    <cfRule type="cellIs" dxfId="966" priority="1751" operator="equal">
      <formula>"TOLERABLE"</formula>
    </cfRule>
    <cfRule type="cellIs" dxfId="965" priority="1752" operator="equal">
      <formula>"TRIVIAL"</formula>
    </cfRule>
    <cfRule type="cellIs" dxfId="964" priority="1753" operator="equal">
      <formula>"T'Sede AVIANCA'!"</formula>
    </cfRule>
    <cfRule type="cellIs" dxfId="963" priority="1760" operator="equal">
      <formula>"MEDIANAMENTE ACEPTABLE"</formula>
    </cfRule>
    <cfRule type="cellIs" dxfId="962" priority="1761" operator="equal">
      <formula>"ACEPTABLE"</formula>
    </cfRule>
    <cfRule type="cellIs" dxfId="961" priority="1762" operator="equal">
      <formula>"NO ACEPTABLE"</formula>
    </cfRule>
    <cfRule type="cellIs" dxfId="960" priority="1763" stopIfTrue="1" operator="equal">
      <formula>"BAJO"</formula>
    </cfRule>
    <cfRule type="cellIs" dxfId="959" priority="1764" stopIfTrue="1" operator="equal">
      <formula>"MEDIO"</formula>
    </cfRule>
    <cfRule type="cellIs" dxfId="958" priority="1765" stopIfTrue="1" operator="equal">
      <formula>"ALTO"</formula>
    </cfRule>
  </conditionalFormatting>
  <conditionalFormatting sqref="AG36:AH36 U36:V36">
    <cfRule type="cellIs" dxfId="957" priority="1758" operator="equal">
      <formula>"MEDIO"</formula>
    </cfRule>
    <cfRule type="cellIs" dxfId="956" priority="1759" operator="equal">
      <formula>"MEDIO"</formula>
    </cfRule>
  </conditionalFormatting>
  <conditionalFormatting sqref="AG36:AH36 U36:V36">
    <cfRule type="cellIs" dxfId="955" priority="1756" operator="equal">
      <formula>"ALTO"</formula>
    </cfRule>
    <cfRule type="cellIs" dxfId="954" priority="1757" operator="equal">
      <formula>"MEDIO"</formula>
    </cfRule>
  </conditionalFormatting>
  <conditionalFormatting sqref="AG36:AH36 U36:V36">
    <cfRule type="cellIs" dxfId="953" priority="1755" operator="equal">
      <formula>"BAJO"</formula>
    </cfRule>
  </conditionalFormatting>
  <conditionalFormatting sqref="AG36:AH36 U36:V36">
    <cfRule type="cellIs" dxfId="952" priority="1754" operator="equal">
      <formula>"MEDIO"</formula>
    </cfRule>
  </conditionalFormatting>
  <conditionalFormatting sqref="AG36:AH36 U36:V36">
    <cfRule type="cellIs" dxfId="951" priority="1766" operator="equal">
      <formula>#REF!</formula>
    </cfRule>
  </conditionalFormatting>
  <conditionalFormatting sqref="AF36 T36">
    <cfRule type="cellIs" dxfId="950" priority="1747" operator="equal">
      <formula>0</formula>
    </cfRule>
  </conditionalFormatting>
  <conditionalFormatting sqref="U36">
    <cfRule type="colorScale" priority="1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6:AH36">
    <cfRule type="colorScale" priority="1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6">
    <cfRule type="colorScale" priority="1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7:U49">
    <cfRule type="colorScale" priority="3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:AH49">
    <cfRule type="colorScale" priority="3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7:V49">
    <cfRule type="colorScale" priority="3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1:V71 AG71:AH71">
    <cfRule type="cellIs" dxfId="949" priority="1501" operator="equal">
      <formula>FALSE</formula>
    </cfRule>
    <cfRule type="cellIs" dxfId="948" priority="1502" operator="equal">
      <formula>"IMPORTANTE"</formula>
    </cfRule>
    <cfRule type="cellIs" dxfId="947" priority="1503" operator="equal">
      <formula>"MODERADO"</formula>
    </cfRule>
    <cfRule type="cellIs" dxfId="946" priority="1504" operator="equal">
      <formula>"TOLERABLE"</formula>
    </cfRule>
    <cfRule type="cellIs" dxfId="945" priority="1505" operator="equal">
      <formula>"TRIVIAL"</formula>
    </cfRule>
    <cfRule type="cellIs" dxfId="944" priority="1506" operator="equal">
      <formula>"T'Sede AVIANCA'!"</formula>
    </cfRule>
    <cfRule type="cellIs" dxfId="943" priority="1513" operator="equal">
      <formula>"MEDIANAMENTE ACEPTABLE"</formula>
    </cfRule>
    <cfRule type="cellIs" dxfId="942" priority="1514" operator="equal">
      <formula>"ACEPTABLE"</formula>
    </cfRule>
    <cfRule type="cellIs" dxfId="941" priority="1515" operator="equal">
      <formula>"NO ACEPTABLE"</formula>
    </cfRule>
    <cfRule type="cellIs" dxfId="940" priority="1516" stopIfTrue="1" operator="equal">
      <formula>"BAJO"</formula>
    </cfRule>
    <cfRule type="cellIs" dxfId="939" priority="1517" stopIfTrue="1" operator="equal">
      <formula>"MEDIO"</formula>
    </cfRule>
    <cfRule type="cellIs" dxfId="938" priority="1518" stopIfTrue="1" operator="equal">
      <formula>"ALTO"</formula>
    </cfRule>
  </conditionalFormatting>
  <conditionalFormatting sqref="U71:V71 AG71:AH71">
    <cfRule type="cellIs" dxfId="937" priority="1511" operator="equal">
      <formula>"MEDIO"</formula>
    </cfRule>
    <cfRule type="cellIs" dxfId="936" priority="1512" operator="equal">
      <formula>"MEDIO"</formula>
    </cfRule>
  </conditionalFormatting>
  <conditionalFormatting sqref="U71:V71 AG71:AH71">
    <cfRule type="cellIs" dxfId="935" priority="1509" operator="equal">
      <formula>"ALTO"</formula>
    </cfRule>
    <cfRule type="cellIs" dxfId="934" priority="1510" operator="equal">
      <formula>"MEDIO"</formula>
    </cfRule>
  </conditionalFormatting>
  <conditionalFormatting sqref="U71:V71 AG71:AH71">
    <cfRule type="cellIs" dxfId="933" priority="1508" operator="equal">
      <formula>"BAJO"</formula>
    </cfRule>
  </conditionalFormatting>
  <conditionalFormatting sqref="U71:V71 AG71:AH71">
    <cfRule type="cellIs" dxfId="932" priority="1507" operator="equal">
      <formula>"MEDIO"</formula>
    </cfRule>
  </conditionalFormatting>
  <conditionalFormatting sqref="U71:V71 AG71:AH71">
    <cfRule type="cellIs" dxfId="931" priority="1519" operator="equal">
      <formula>#REF!</formula>
    </cfRule>
  </conditionalFormatting>
  <conditionalFormatting sqref="T71 AF71">
    <cfRule type="cellIs" dxfId="930" priority="1500" operator="equal">
      <formula>0</formula>
    </cfRule>
  </conditionalFormatting>
  <conditionalFormatting sqref="U71">
    <cfRule type="colorScale" priority="1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71:AH71">
    <cfRule type="colorScale" priority="1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1">
    <cfRule type="colorScale" priority="1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V46 AG46:AH46">
    <cfRule type="cellIs" dxfId="929" priority="1478" operator="equal">
      <formula>FALSE</formula>
    </cfRule>
    <cfRule type="cellIs" dxfId="928" priority="1479" operator="equal">
      <formula>"IMPORTANTE"</formula>
    </cfRule>
    <cfRule type="cellIs" dxfId="927" priority="1480" operator="equal">
      <formula>"MODERADO"</formula>
    </cfRule>
    <cfRule type="cellIs" dxfId="926" priority="1481" operator="equal">
      <formula>"TOLERABLE"</formula>
    </cfRule>
    <cfRule type="cellIs" dxfId="925" priority="1482" operator="equal">
      <formula>"TRIVIAL"</formula>
    </cfRule>
    <cfRule type="cellIs" dxfId="924" priority="1483" operator="equal">
      <formula>"T'Sede AVIANCA'!"</formula>
    </cfRule>
    <cfRule type="cellIs" dxfId="923" priority="1490" operator="equal">
      <formula>"MEDIANAMENTE ACEPTABLE"</formula>
    </cfRule>
    <cfRule type="cellIs" dxfId="922" priority="1491" operator="equal">
      <formula>"ACEPTABLE"</formula>
    </cfRule>
    <cfRule type="cellIs" dxfId="921" priority="1492" operator="equal">
      <formula>"NO ACEPTABLE"</formula>
    </cfRule>
    <cfRule type="cellIs" dxfId="920" priority="1493" stopIfTrue="1" operator="equal">
      <formula>"BAJO"</formula>
    </cfRule>
    <cfRule type="cellIs" dxfId="919" priority="1494" stopIfTrue="1" operator="equal">
      <formula>"MEDIO"</formula>
    </cfRule>
    <cfRule type="cellIs" dxfId="918" priority="1495" stopIfTrue="1" operator="equal">
      <formula>"ALTO"</formula>
    </cfRule>
  </conditionalFormatting>
  <conditionalFormatting sqref="U46:V46 AG46:AH46">
    <cfRule type="cellIs" dxfId="917" priority="1488" operator="equal">
      <formula>"MEDIO"</formula>
    </cfRule>
    <cfRule type="cellIs" dxfId="916" priority="1489" operator="equal">
      <formula>"MEDIO"</formula>
    </cfRule>
  </conditionalFormatting>
  <conditionalFormatting sqref="U46:V46 AG46:AH46">
    <cfRule type="cellIs" dxfId="915" priority="1486" operator="equal">
      <formula>"ALTO"</formula>
    </cfRule>
    <cfRule type="cellIs" dxfId="914" priority="1487" operator="equal">
      <formula>"MEDIO"</formula>
    </cfRule>
  </conditionalFormatting>
  <conditionalFormatting sqref="U46:V46 AG46:AH46">
    <cfRule type="cellIs" dxfId="913" priority="1485" operator="equal">
      <formula>"BAJO"</formula>
    </cfRule>
  </conditionalFormatting>
  <conditionalFormatting sqref="U46:V46 AG46:AH46">
    <cfRule type="cellIs" dxfId="912" priority="1484" operator="equal">
      <formula>"MEDIO"</formula>
    </cfRule>
  </conditionalFormatting>
  <conditionalFormatting sqref="U46:V46 AG46:AH46">
    <cfRule type="cellIs" dxfId="911" priority="1496" operator="equal">
      <formula>#REF!</formula>
    </cfRule>
  </conditionalFormatting>
  <conditionalFormatting sqref="T46 AF46">
    <cfRule type="cellIs" dxfId="910" priority="1477" operator="equal">
      <formula>0</formula>
    </cfRule>
  </conditionalFormatting>
  <conditionalFormatting sqref="G46">
    <cfRule type="cellIs" dxfId="909" priority="1476" operator="equal">
      <formula>FALSE</formula>
    </cfRule>
  </conditionalFormatting>
  <conditionalFormatting sqref="U46">
    <cfRule type="colorScale" priority="1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:AH46">
    <cfRule type="colorScale" priority="1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6">
    <cfRule type="colorScale" priority="1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4">
    <cfRule type="cellIs" dxfId="908" priority="1315" operator="equal">
      <formula>FALSE</formula>
    </cfRule>
  </conditionalFormatting>
  <conditionalFormatting sqref="AG44:AH44 U44:V44">
    <cfRule type="cellIs" dxfId="907" priority="1293" operator="equal">
      <formula>FALSE</formula>
    </cfRule>
    <cfRule type="cellIs" dxfId="906" priority="1294" operator="equal">
      <formula>"IMPORTANTE"</formula>
    </cfRule>
    <cfRule type="cellIs" dxfId="905" priority="1295" operator="equal">
      <formula>"MODERADO"</formula>
    </cfRule>
    <cfRule type="cellIs" dxfId="904" priority="1296" operator="equal">
      <formula>"TOLERABLE"</formula>
    </cfRule>
    <cfRule type="cellIs" dxfId="903" priority="1297" operator="equal">
      <formula>"TRIVIAL"</formula>
    </cfRule>
    <cfRule type="cellIs" dxfId="902" priority="1298" operator="equal">
      <formula>"T'Sede AVIANCA'!"</formula>
    </cfRule>
    <cfRule type="cellIs" dxfId="901" priority="1305" operator="equal">
      <formula>"MEDIANAMENTE ACEPTABLE"</formula>
    </cfRule>
    <cfRule type="cellIs" dxfId="900" priority="1306" operator="equal">
      <formula>"ACEPTABLE"</formula>
    </cfRule>
    <cfRule type="cellIs" dxfId="899" priority="1307" operator="equal">
      <formula>"NO ACEPTABLE"</formula>
    </cfRule>
    <cfRule type="cellIs" dxfId="898" priority="1308" stopIfTrue="1" operator="equal">
      <formula>"BAJO"</formula>
    </cfRule>
    <cfRule type="cellIs" dxfId="897" priority="1309" stopIfTrue="1" operator="equal">
      <formula>"MEDIO"</formula>
    </cfRule>
    <cfRule type="cellIs" dxfId="896" priority="1310" stopIfTrue="1" operator="equal">
      <formula>"ALTO"</formula>
    </cfRule>
  </conditionalFormatting>
  <conditionalFormatting sqref="AG44:AH44 U44:V44">
    <cfRule type="cellIs" dxfId="895" priority="1303" operator="equal">
      <formula>"MEDIO"</formula>
    </cfRule>
    <cfRule type="cellIs" dxfId="894" priority="1304" operator="equal">
      <formula>"MEDIO"</formula>
    </cfRule>
  </conditionalFormatting>
  <conditionalFormatting sqref="AG44:AH44 U44:V44">
    <cfRule type="cellIs" dxfId="893" priority="1301" operator="equal">
      <formula>"ALTO"</formula>
    </cfRule>
    <cfRule type="cellIs" dxfId="892" priority="1302" operator="equal">
      <formula>"MEDIO"</formula>
    </cfRule>
  </conditionalFormatting>
  <conditionalFormatting sqref="AG44:AH44 U44:V44">
    <cfRule type="cellIs" dxfId="891" priority="1300" operator="equal">
      <formula>"BAJO"</formula>
    </cfRule>
  </conditionalFormatting>
  <conditionalFormatting sqref="AG44:AH44 U44:V44">
    <cfRule type="cellIs" dxfId="890" priority="1299" operator="equal">
      <formula>"MEDIO"</formula>
    </cfRule>
  </conditionalFormatting>
  <conditionalFormatting sqref="AG44:AH44 U44:V44">
    <cfRule type="cellIs" dxfId="889" priority="1311" operator="equal">
      <formula>#REF!</formula>
    </cfRule>
  </conditionalFormatting>
  <conditionalFormatting sqref="AF44 T44">
    <cfRule type="cellIs" dxfId="888" priority="1292" operator="equal">
      <formula>0</formula>
    </cfRule>
  </conditionalFormatting>
  <conditionalFormatting sqref="G38">
    <cfRule type="cellIs" dxfId="887" priority="1163" operator="equal">
      <formula>FALSE</formula>
    </cfRule>
  </conditionalFormatting>
  <conditionalFormatting sqref="AG38:AH38 U38:V38">
    <cfRule type="cellIs" dxfId="886" priority="1141" operator="equal">
      <formula>FALSE</formula>
    </cfRule>
    <cfRule type="cellIs" dxfId="885" priority="1142" operator="equal">
      <formula>"IMPORTANTE"</formula>
    </cfRule>
    <cfRule type="cellIs" dxfId="884" priority="1143" operator="equal">
      <formula>"MODERADO"</formula>
    </cfRule>
    <cfRule type="cellIs" dxfId="883" priority="1144" operator="equal">
      <formula>"TOLERABLE"</formula>
    </cfRule>
    <cfRule type="cellIs" dxfId="882" priority="1145" operator="equal">
      <formula>"TRIVIAL"</formula>
    </cfRule>
    <cfRule type="cellIs" dxfId="881" priority="1146" operator="equal">
      <formula>"T'Sede AVIANCA'!"</formula>
    </cfRule>
    <cfRule type="cellIs" dxfId="880" priority="1153" operator="equal">
      <formula>"MEDIANAMENTE ACEPTABLE"</formula>
    </cfRule>
    <cfRule type="cellIs" dxfId="879" priority="1154" operator="equal">
      <formula>"ACEPTABLE"</formula>
    </cfRule>
    <cfRule type="cellIs" dxfId="878" priority="1155" operator="equal">
      <formula>"NO ACEPTABLE"</formula>
    </cfRule>
    <cfRule type="cellIs" dxfId="877" priority="1156" stopIfTrue="1" operator="equal">
      <formula>"BAJO"</formula>
    </cfRule>
    <cfRule type="cellIs" dxfId="876" priority="1157" stopIfTrue="1" operator="equal">
      <formula>"MEDIO"</formula>
    </cfRule>
    <cfRule type="cellIs" dxfId="875" priority="1158" stopIfTrue="1" operator="equal">
      <formula>"ALTO"</formula>
    </cfRule>
  </conditionalFormatting>
  <conditionalFormatting sqref="AG38:AH38 U38:V38">
    <cfRule type="cellIs" dxfId="874" priority="1151" operator="equal">
      <formula>"MEDIO"</formula>
    </cfRule>
    <cfRule type="cellIs" dxfId="873" priority="1152" operator="equal">
      <formula>"MEDIO"</formula>
    </cfRule>
  </conditionalFormatting>
  <conditionalFormatting sqref="AG38:AH38 U38:V38">
    <cfRule type="cellIs" dxfId="872" priority="1149" operator="equal">
      <formula>"ALTO"</formula>
    </cfRule>
    <cfRule type="cellIs" dxfId="871" priority="1150" operator="equal">
      <formula>"MEDIO"</formula>
    </cfRule>
  </conditionalFormatting>
  <conditionalFormatting sqref="AG38:AH38 U38:V38">
    <cfRule type="cellIs" dxfId="870" priority="1148" operator="equal">
      <formula>"BAJO"</formula>
    </cfRule>
  </conditionalFormatting>
  <conditionalFormatting sqref="AG38:AH38 U38:V38">
    <cfRule type="cellIs" dxfId="869" priority="1147" operator="equal">
      <formula>"MEDIO"</formula>
    </cfRule>
  </conditionalFormatting>
  <conditionalFormatting sqref="AG38:AH38 U38:V38">
    <cfRule type="cellIs" dxfId="868" priority="1159" operator="equal">
      <formula>#REF!</formula>
    </cfRule>
  </conditionalFormatting>
  <conditionalFormatting sqref="AF38 T38">
    <cfRule type="cellIs" dxfId="867" priority="1140" operator="equal">
      <formula>0</formula>
    </cfRule>
  </conditionalFormatting>
  <conditionalFormatting sqref="U38">
    <cfRule type="colorScale" priority="1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8:AH38">
    <cfRule type="colorScale" priority="1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8">
    <cfRule type="colorScale" priority="1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">
    <cfRule type="cellIs" dxfId="866" priority="1116" operator="equal">
      <formula>FALSE</formula>
    </cfRule>
  </conditionalFormatting>
  <conditionalFormatting sqref="AG42:AH42 U42:V42">
    <cfRule type="cellIs" dxfId="865" priority="1118" operator="equal">
      <formula>FALSE</formula>
    </cfRule>
    <cfRule type="cellIs" dxfId="864" priority="1119" operator="equal">
      <formula>"IMPORTANTE"</formula>
    </cfRule>
    <cfRule type="cellIs" dxfId="863" priority="1120" operator="equal">
      <formula>"MODERADO"</formula>
    </cfRule>
    <cfRule type="cellIs" dxfId="862" priority="1121" operator="equal">
      <formula>"TOLERABLE"</formula>
    </cfRule>
    <cfRule type="cellIs" dxfId="861" priority="1122" operator="equal">
      <formula>"TRIVIAL"</formula>
    </cfRule>
    <cfRule type="cellIs" dxfId="860" priority="1123" operator="equal">
      <formula>"T'Sede AVIANCA'!"</formula>
    </cfRule>
    <cfRule type="cellIs" dxfId="859" priority="1130" operator="equal">
      <formula>"MEDIANAMENTE ACEPTABLE"</formula>
    </cfRule>
    <cfRule type="cellIs" dxfId="858" priority="1131" operator="equal">
      <formula>"ACEPTABLE"</formula>
    </cfRule>
    <cfRule type="cellIs" dxfId="857" priority="1132" operator="equal">
      <formula>"NO ACEPTABLE"</formula>
    </cfRule>
    <cfRule type="cellIs" dxfId="856" priority="1133" stopIfTrue="1" operator="equal">
      <formula>"BAJO"</formula>
    </cfRule>
    <cfRule type="cellIs" dxfId="855" priority="1134" stopIfTrue="1" operator="equal">
      <formula>"MEDIO"</formula>
    </cfRule>
    <cfRule type="cellIs" dxfId="854" priority="1135" stopIfTrue="1" operator="equal">
      <formula>"ALTO"</formula>
    </cfRule>
  </conditionalFormatting>
  <conditionalFormatting sqref="AG42:AH42 U42:V42">
    <cfRule type="cellIs" dxfId="853" priority="1128" operator="equal">
      <formula>"MEDIO"</formula>
    </cfRule>
    <cfRule type="cellIs" dxfId="852" priority="1129" operator="equal">
      <formula>"MEDIO"</formula>
    </cfRule>
  </conditionalFormatting>
  <conditionalFormatting sqref="AG42:AH42 U42:V42">
    <cfRule type="cellIs" dxfId="851" priority="1126" operator="equal">
      <formula>"ALTO"</formula>
    </cfRule>
    <cfRule type="cellIs" dxfId="850" priority="1127" operator="equal">
      <formula>"MEDIO"</formula>
    </cfRule>
  </conditionalFormatting>
  <conditionalFormatting sqref="AG42:AH42 U42:V42">
    <cfRule type="cellIs" dxfId="849" priority="1125" operator="equal">
      <formula>"BAJO"</formula>
    </cfRule>
  </conditionalFormatting>
  <conditionalFormatting sqref="AG42:AH42 U42:V42">
    <cfRule type="cellIs" dxfId="848" priority="1124" operator="equal">
      <formula>"MEDIO"</formula>
    </cfRule>
  </conditionalFormatting>
  <conditionalFormatting sqref="AG42:AH42 U42:V42">
    <cfRule type="cellIs" dxfId="847" priority="1136" operator="equal">
      <formula>#REF!</formula>
    </cfRule>
  </conditionalFormatting>
  <conditionalFormatting sqref="T42 AF42">
    <cfRule type="cellIs" dxfId="846" priority="1117" operator="equal">
      <formula>0</formula>
    </cfRule>
  </conditionalFormatting>
  <conditionalFormatting sqref="G40">
    <cfRule type="cellIs" dxfId="845" priority="1092" operator="equal">
      <formula>FALSE</formula>
    </cfRule>
  </conditionalFormatting>
  <conditionalFormatting sqref="AG40:AH40 U40:V40">
    <cfRule type="cellIs" dxfId="844" priority="1094" operator="equal">
      <formula>FALSE</formula>
    </cfRule>
    <cfRule type="cellIs" dxfId="843" priority="1095" operator="equal">
      <formula>"IMPORTANTE"</formula>
    </cfRule>
    <cfRule type="cellIs" dxfId="842" priority="1096" operator="equal">
      <formula>"MODERADO"</formula>
    </cfRule>
    <cfRule type="cellIs" dxfId="841" priority="1097" operator="equal">
      <formula>"TOLERABLE"</formula>
    </cfRule>
    <cfRule type="cellIs" dxfId="840" priority="1098" operator="equal">
      <formula>"TRIVIAL"</formula>
    </cfRule>
    <cfRule type="cellIs" dxfId="839" priority="1099" operator="equal">
      <formula>"T'Sede AVIANCA'!"</formula>
    </cfRule>
    <cfRule type="cellIs" dxfId="838" priority="1106" operator="equal">
      <formula>"MEDIANAMENTE ACEPTABLE"</formula>
    </cfRule>
    <cfRule type="cellIs" dxfId="837" priority="1107" operator="equal">
      <formula>"ACEPTABLE"</formula>
    </cfRule>
    <cfRule type="cellIs" dxfId="836" priority="1108" operator="equal">
      <formula>"NO ACEPTABLE"</formula>
    </cfRule>
    <cfRule type="cellIs" dxfId="835" priority="1109" stopIfTrue="1" operator="equal">
      <formula>"BAJO"</formula>
    </cfRule>
    <cfRule type="cellIs" dxfId="834" priority="1110" stopIfTrue="1" operator="equal">
      <formula>"MEDIO"</formula>
    </cfRule>
    <cfRule type="cellIs" dxfId="833" priority="1111" stopIfTrue="1" operator="equal">
      <formula>"ALTO"</formula>
    </cfRule>
  </conditionalFormatting>
  <conditionalFormatting sqref="AG40:AH40 U40:V40">
    <cfRule type="cellIs" dxfId="832" priority="1104" operator="equal">
      <formula>"MEDIO"</formula>
    </cfRule>
    <cfRule type="cellIs" dxfId="831" priority="1105" operator="equal">
      <formula>"MEDIO"</formula>
    </cfRule>
  </conditionalFormatting>
  <conditionalFormatting sqref="AG40:AH40 U40:V40">
    <cfRule type="cellIs" dxfId="830" priority="1102" operator="equal">
      <formula>"ALTO"</formula>
    </cfRule>
    <cfRule type="cellIs" dxfId="829" priority="1103" operator="equal">
      <formula>"MEDIO"</formula>
    </cfRule>
  </conditionalFormatting>
  <conditionalFormatting sqref="AG40:AH40 U40:V40">
    <cfRule type="cellIs" dxfId="828" priority="1101" operator="equal">
      <formula>"BAJO"</formula>
    </cfRule>
  </conditionalFormatting>
  <conditionalFormatting sqref="AG40:AH40 U40:V40">
    <cfRule type="cellIs" dxfId="827" priority="1100" operator="equal">
      <formula>"MEDIO"</formula>
    </cfRule>
  </conditionalFormatting>
  <conditionalFormatting sqref="AG40:AH40 U40:V40">
    <cfRule type="cellIs" dxfId="826" priority="1112" operator="equal">
      <formula>#REF!</formula>
    </cfRule>
  </conditionalFormatting>
  <conditionalFormatting sqref="T40 AF40">
    <cfRule type="cellIs" dxfId="825" priority="1093" operator="equal">
      <formula>0</formula>
    </cfRule>
  </conditionalFormatting>
  <conditionalFormatting sqref="U40">
    <cfRule type="colorScale" priority="1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0:AH40">
    <cfRule type="colorScale" priority="1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0">
    <cfRule type="colorScale" priority="1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:V10 AG10:AH10">
    <cfRule type="cellIs" dxfId="824" priority="1046" operator="equal">
      <formula>FALSE</formula>
    </cfRule>
    <cfRule type="cellIs" dxfId="823" priority="1047" operator="equal">
      <formula>"IMPORTANTE"</formula>
    </cfRule>
    <cfRule type="cellIs" dxfId="822" priority="1048" operator="equal">
      <formula>"MODERADO"</formula>
    </cfRule>
    <cfRule type="cellIs" dxfId="821" priority="1049" operator="equal">
      <formula>"TOLERABLE"</formula>
    </cfRule>
    <cfRule type="cellIs" dxfId="820" priority="1050" operator="equal">
      <formula>"TRIVIAL"</formula>
    </cfRule>
    <cfRule type="cellIs" dxfId="819" priority="1051" operator="equal">
      <formula>"T'Sede AVIANCA'!"</formula>
    </cfRule>
    <cfRule type="cellIs" dxfId="818" priority="1058" operator="equal">
      <formula>"MEDIANAMENTE ACEPTABLE"</formula>
    </cfRule>
    <cfRule type="cellIs" dxfId="817" priority="1059" operator="equal">
      <formula>"ACEPTABLE"</formula>
    </cfRule>
    <cfRule type="cellIs" dxfId="816" priority="1060" operator="equal">
      <formula>"NO ACEPTABLE"</formula>
    </cfRule>
    <cfRule type="cellIs" dxfId="815" priority="1061" stopIfTrue="1" operator="equal">
      <formula>"BAJO"</formula>
    </cfRule>
    <cfRule type="cellIs" dxfId="814" priority="1062" stopIfTrue="1" operator="equal">
      <formula>"MEDIO"</formula>
    </cfRule>
    <cfRule type="cellIs" dxfId="813" priority="1063" stopIfTrue="1" operator="equal">
      <formula>"ALTO"</formula>
    </cfRule>
  </conditionalFormatting>
  <conditionalFormatting sqref="U10:V10 AG10:AH10">
    <cfRule type="cellIs" dxfId="812" priority="1056" operator="equal">
      <formula>"MEDIO"</formula>
    </cfRule>
    <cfRule type="cellIs" dxfId="811" priority="1057" operator="equal">
      <formula>"MEDIO"</formula>
    </cfRule>
  </conditionalFormatting>
  <conditionalFormatting sqref="U10:V10 AG10:AH10">
    <cfRule type="cellIs" dxfId="810" priority="1054" operator="equal">
      <formula>"ALTO"</formula>
    </cfRule>
    <cfRule type="cellIs" dxfId="809" priority="1055" operator="equal">
      <formula>"MEDIO"</formula>
    </cfRule>
  </conditionalFormatting>
  <conditionalFormatting sqref="U10:V10 AG10:AH10">
    <cfRule type="cellIs" dxfId="808" priority="1053" operator="equal">
      <formula>"BAJO"</formula>
    </cfRule>
  </conditionalFormatting>
  <conditionalFormatting sqref="U10:V10 AG10:AH10">
    <cfRule type="cellIs" dxfId="807" priority="1052" operator="equal">
      <formula>"MEDIO"</formula>
    </cfRule>
  </conditionalFormatting>
  <conditionalFormatting sqref="U10:V10 AG10:AH10">
    <cfRule type="cellIs" dxfId="806" priority="1064" operator="equal">
      <formula>#REF!</formula>
    </cfRule>
  </conditionalFormatting>
  <conditionalFormatting sqref="T10 AF10">
    <cfRule type="cellIs" dxfId="805" priority="1045" operator="equal">
      <formula>0</formula>
    </cfRule>
  </conditionalFormatting>
  <conditionalFormatting sqref="G10">
    <cfRule type="cellIs" dxfId="804" priority="1044" operator="equal">
      <formula>FALSE</formula>
    </cfRule>
  </conditionalFormatting>
  <conditionalFormatting sqref="U10">
    <cfRule type="colorScale" priority="1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1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10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803" priority="1043" operator="equal">
      <formula>FALSE</formula>
    </cfRule>
  </conditionalFormatting>
  <conditionalFormatting sqref="U12:V12 AG12:AH12">
    <cfRule type="cellIs" dxfId="802" priority="1021" operator="equal">
      <formula>FALSE</formula>
    </cfRule>
    <cfRule type="cellIs" dxfId="801" priority="1022" operator="equal">
      <formula>"IMPORTANTE"</formula>
    </cfRule>
    <cfRule type="cellIs" dxfId="800" priority="1023" operator="equal">
      <formula>"MODERADO"</formula>
    </cfRule>
    <cfRule type="cellIs" dxfId="799" priority="1024" operator="equal">
      <formula>"TOLERABLE"</formula>
    </cfRule>
    <cfRule type="cellIs" dxfId="798" priority="1025" operator="equal">
      <formula>"TRIVIAL"</formula>
    </cfRule>
    <cfRule type="cellIs" dxfId="797" priority="1026" operator="equal">
      <formula>"T'Sede AVIANCA'!"</formula>
    </cfRule>
    <cfRule type="cellIs" dxfId="796" priority="1033" operator="equal">
      <formula>"MEDIANAMENTE ACEPTABLE"</formula>
    </cfRule>
    <cfRule type="cellIs" dxfId="795" priority="1034" operator="equal">
      <formula>"ACEPTABLE"</formula>
    </cfRule>
    <cfRule type="cellIs" dxfId="794" priority="1035" operator="equal">
      <formula>"NO ACEPTABLE"</formula>
    </cfRule>
    <cfRule type="cellIs" dxfId="793" priority="1036" stopIfTrue="1" operator="equal">
      <formula>"BAJO"</formula>
    </cfRule>
    <cfRule type="cellIs" dxfId="792" priority="1037" stopIfTrue="1" operator="equal">
      <formula>"MEDIO"</formula>
    </cfRule>
    <cfRule type="cellIs" dxfId="791" priority="1038" stopIfTrue="1" operator="equal">
      <formula>"ALTO"</formula>
    </cfRule>
  </conditionalFormatting>
  <conditionalFormatting sqref="U12:V12 AG12:AH12">
    <cfRule type="cellIs" dxfId="790" priority="1031" operator="equal">
      <formula>"MEDIO"</formula>
    </cfRule>
    <cfRule type="cellIs" dxfId="789" priority="1032" operator="equal">
      <formula>"MEDIO"</formula>
    </cfRule>
  </conditionalFormatting>
  <conditionalFormatting sqref="U12:V12 AG12:AH12">
    <cfRule type="cellIs" dxfId="788" priority="1029" operator="equal">
      <formula>"ALTO"</formula>
    </cfRule>
    <cfRule type="cellIs" dxfId="787" priority="1030" operator="equal">
      <formula>"MEDIO"</formula>
    </cfRule>
  </conditionalFormatting>
  <conditionalFormatting sqref="U12:V12 AG12:AH12">
    <cfRule type="cellIs" dxfId="786" priority="1028" operator="equal">
      <formula>"BAJO"</formula>
    </cfRule>
  </conditionalFormatting>
  <conditionalFormatting sqref="U12:V12 AG12:AH12">
    <cfRule type="cellIs" dxfId="785" priority="1027" operator="equal">
      <formula>"MEDIO"</formula>
    </cfRule>
  </conditionalFormatting>
  <conditionalFormatting sqref="U12:V12 AG12:AH12">
    <cfRule type="cellIs" dxfId="784" priority="1039" operator="equal">
      <formula>#REF!</formula>
    </cfRule>
  </conditionalFormatting>
  <conditionalFormatting sqref="T12 AF12">
    <cfRule type="cellIs" dxfId="783" priority="1020" operator="equal">
      <formula>0</formula>
    </cfRule>
  </conditionalFormatting>
  <conditionalFormatting sqref="U12">
    <cfRule type="colorScale" priority="10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1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1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">
    <cfRule type="cellIs" dxfId="782" priority="933" operator="equal">
      <formula>0</formula>
    </cfRule>
  </conditionalFormatting>
  <conditionalFormatting sqref="G13:G14">
    <cfRule type="cellIs" dxfId="781" priority="1019" operator="equal">
      <formula>FALSE</formula>
    </cfRule>
  </conditionalFormatting>
  <conditionalFormatting sqref="AG13:AH13">
    <cfRule type="cellIs" dxfId="780" priority="999" operator="equal">
      <formula>FALSE</formula>
    </cfRule>
    <cfRule type="cellIs" dxfId="779" priority="1000" operator="equal">
      <formula>"IMPORTANTE"</formula>
    </cfRule>
    <cfRule type="cellIs" dxfId="778" priority="1001" operator="equal">
      <formula>"MODERADO"</formula>
    </cfRule>
    <cfRule type="cellIs" dxfId="777" priority="1002" operator="equal">
      <formula>"TOLERABLE"</formula>
    </cfRule>
    <cfRule type="cellIs" dxfId="776" priority="1003" operator="equal">
      <formula>"TRIVIAL"</formula>
    </cfRule>
    <cfRule type="cellIs" dxfId="775" priority="1004" operator="equal">
      <formula>"T'Sede AVIANCA'!"</formula>
    </cfRule>
    <cfRule type="cellIs" dxfId="774" priority="1011" operator="equal">
      <formula>"MEDIANAMENTE ACEPTABLE"</formula>
    </cfRule>
    <cfRule type="cellIs" dxfId="773" priority="1012" operator="equal">
      <formula>"ACEPTABLE"</formula>
    </cfRule>
    <cfRule type="cellIs" dxfId="772" priority="1013" operator="equal">
      <formula>"NO ACEPTABLE"</formula>
    </cfRule>
    <cfRule type="cellIs" dxfId="771" priority="1014" stopIfTrue="1" operator="equal">
      <formula>"BAJO"</formula>
    </cfRule>
    <cfRule type="cellIs" dxfId="770" priority="1015" stopIfTrue="1" operator="equal">
      <formula>"MEDIO"</formula>
    </cfRule>
    <cfRule type="cellIs" dxfId="769" priority="1016" stopIfTrue="1" operator="equal">
      <formula>"ALTO"</formula>
    </cfRule>
  </conditionalFormatting>
  <conditionalFormatting sqref="AG13:AH13">
    <cfRule type="cellIs" dxfId="768" priority="1009" operator="equal">
      <formula>"MEDIO"</formula>
    </cfRule>
    <cfRule type="cellIs" dxfId="767" priority="1010" operator="equal">
      <formula>"MEDIO"</formula>
    </cfRule>
  </conditionalFormatting>
  <conditionalFormatting sqref="AG13:AH13">
    <cfRule type="cellIs" dxfId="766" priority="1007" operator="equal">
      <formula>"ALTO"</formula>
    </cfRule>
    <cfRule type="cellIs" dxfId="765" priority="1008" operator="equal">
      <formula>"MEDIO"</formula>
    </cfRule>
  </conditionalFormatting>
  <conditionalFormatting sqref="AG13:AH13">
    <cfRule type="cellIs" dxfId="764" priority="1006" operator="equal">
      <formula>"BAJO"</formula>
    </cfRule>
  </conditionalFormatting>
  <conditionalFormatting sqref="AG13:AH13">
    <cfRule type="cellIs" dxfId="763" priority="1005" operator="equal">
      <formula>"MEDIO"</formula>
    </cfRule>
  </conditionalFormatting>
  <conditionalFormatting sqref="AG13:AH13">
    <cfRule type="cellIs" dxfId="762" priority="1017" operator="equal">
      <formula>#REF!</formula>
    </cfRule>
  </conditionalFormatting>
  <conditionalFormatting sqref="AF13">
    <cfRule type="cellIs" dxfId="761" priority="998" operator="equal">
      <formula>0</formula>
    </cfRule>
  </conditionalFormatting>
  <conditionalFormatting sqref="AG13:AH13">
    <cfRule type="colorScale" priority="10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">
    <cfRule type="cellIs" dxfId="760" priority="977" operator="equal">
      <formula>FALSE</formula>
    </cfRule>
    <cfRule type="cellIs" dxfId="759" priority="978" operator="equal">
      <formula>"IMPORTANTE"</formula>
    </cfRule>
    <cfRule type="cellIs" dxfId="758" priority="979" operator="equal">
      <formula>"MODERADO"</formula>
    </cfRule>
    <cfRule type="cellIs" dxfId="757" priority="980" operator="equal">
      <formula>"TOLERABLE"</formula>
    </cfRule>
    <cfRule type="cellIs" dxfId="756" priority="981" operator="equal">
      <formula>"TRIVIAL"</formula>
    </cfRule>
    <cfRule type="cellIs" dxfId="755" priority="982" operator="equal">
      <formula>"T'Sede AVIANCA'!"</formula>
    </cfRule>
    <cfRule type="cellIs" dxfId="754" priority="989" operator="equal">
      <formula>"MEDIANAMENTE ACEPTABLE"</formula>
    </cfRule>
    <cfRule type="cellIs" dxfId="753" priority="990" operator="equal">
      <formula>"ACEPTABLE"</formula>
    </cfRule>
    <cfRule type="cellIs" dxfId="752" priority="991" operator="equal">
      <formula>"NO ACEPTABLE"</formula>
    </cfRule>
    <cfRule type="cellIs" dxfId="751" priority="992" stopIfTrue="1" operator="equal">
      <formula>"BAJO"</formula>
    </cfRule>
    <cfRule type="cellIs" dxfId="750" priority="993" stopIfTrue="1" operator="equal">
      <formula>"MEDIO"</formula>
    </cfRule>
    <cfRule type="cellIs" dxfId="749" priority="994" stopIfTrue="1" operator="equal">
      <formula>"ALTO"</formula>
    </cfRule>
  </conditionalFormatting>
  <conditionalFormatting sqref="U13:V13">
    <cfRule type="cellIs" dxfId="748" priority="987" operator="equal">
      <formula>"MEDIO"</formula>
    </cfRule>
    <cfRule type="cellIs" dxfId="747" priority="988" operator="equal">
      <formula>"MEDIO"</formula>
    </cfRule>
  </conditionalFormatting>
  <conditionalFormatting sqref="U13:V13">
    <cfRule type="cellIs" dxfId="746" priority="985" operator="equal">
      <formula>"ALTO"</formula>
    </cfRule>
    <cfRule type="cellIs" dxfId="745" priority="986" operator="equal">
      <formula>"MEDIO"</formula>
    </cfRule>
  </conditionalFormatting>
  <conditionalFormatting sqref="U13:V13">
    <cfRule type="cellIs" dxfId="744" priority="984" operator="equal">
      <formula>"BAJO"</formula>
    </cfRule>
  </conditionalFormatting>
  <conditionalFormatting sqref="U13:V13">
    <cfRule type="cellIs" dxfId="743" priority="983" operator="equal">
      <formula>"MEDIO"</formula>
    </cfRule>
  </conditionalFormatting>
  <conditionalFormatting sqref="U13:V13">
    <cfRule type="cellIs" dxfId="742" priority="995" operator="equal">
      <formula>#REF!</formula>
    </cfRule>
  </conditionalFormatting>
  <conditionalFormatting sqref="T13">
    <cfRule type="cellIs" dxfId="741" priority="976" operator="equal">
      <formula>0</formula>
    </cfRule>
  </conditionalFormatting>
  <conditionalFormatting sqref="U13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4">
    <cfRule type="cellIs" dxfId="740" priority="956" operator="equal">
      <formula>FALSE</formula>
    </cfRule>
    <cfRule type="cellIs" dxfId="739" priority="957" operator="equal">
      <formula>"IMPORTANTE"</formula>
    </cfRule>
    <cfRule type="cellIs" dxfId="738" priority="958" operator="equal">
      <formula>"MODERADO"</formula>
    </cfRule>
    <cfRule type="cellIs" dxfId="737" priority="959" operator="equal">
      <formula>"TOLERABLE"</formula>
    </cfRule>
    <cfRule type="cellIs" dxfId="736" priority="960" operator="equal">
      <formula>"TRIVIAL"</formula>
    </cfRule>
    <cfRule type="cellIs" dxfId="735" priority="961" operator="equal">
      <formula>"T'Sede AVIANCA'!"</formula>
    </cfRule>
    <cfRule type="cellIs" dxfId="734" priority="968" operator="equal">
      <formula>"MEDIANAMENTE ACEPTABLE"</formula>
    </cfRule>
    <cfRule type="cellIs" dxfId="733" priority="969" operator="equal">
      <formula>"ACEPTABLE"</formula>
    </cfRule>
    <cfRule type="cellIs" dxfId="732" priority="970" operator="equal">
      <formula>"NO ACEPTABLE"</formula>
    </cfRule>
    <cfRule type="cellIs" dxfId="731" priority="971" stopIfTrue="1" operator="equal">
      <formula>"BAJO"</formula>
    </cfRule>
    <cfRule type="cellIs" dxfId="730" priority="972" stopIfTrue="1" operator="equal">
      <formula>"MEDIO"</formula>
    </cfRule>
    <cfRule type="cellIs" dxfId="729" priority="973" stopIfTrue="1" operator="equal">
      <formula>"ALTO"</formula>
    </cfRule>
  </conditionalFormatting>
  <conditionalFormatting sqref="AG14:AH14">
    <cfRule type="cellIs" dxfId="728" priority="966" operator="equal">
      <formula>"MEDIO"</formula>
    </cfRule>
    <cfRule type="cellIs" dxfId="727" priority="967" operator="equal">
      <formula>"MEDIO"</formula>
    </cfRule>
  </conditionalFormatting>
  <conditionalFormatting sqref="AG14:AH14">
    <cfRule type="cellIs" dxfId="726" priority="964" operator="equal">
      <formula>"ALTO"</formula>
    </cfRule>
    <cfRule type="cellIs" dxfId="725" priority="965" operator="equal">
      <formula>"MEDIO"</formula>
    </cfRule>
  </conditionalFormatting>
  <conditionalFormatting sqref="AG14:AH14">
    <cfRule type="cellIs" dxfId="724" priority="963" operator="equal">
      <formula>"BAJO"</formula>
    </cfRule>
  </conditionalFormatting>
  <conditionalFormatting sqref="AG14:AH14">
    <cfRule type="cellIs" dxfId="723" priority="962" operator="equal">
      <formula>"MEDIO"</formula>
    </cfRule>
  </conditionalFormatting>
  <conditionalFormatting sqref="AG14:AH14">
    <cfRule type="cellIs" dxfId="722" priority="974" operator="equal">
      <formula>#REF!</formula>
    </cfRule>
  </conditionalFormatting>
  <conditionalFormatting sqref="AF14">
    <cfRule type="cellIs" dxfId="721" priority="955" operator="equal">
      <formula>0</formula>
    </cfRule>
  </conditionalFormatting>
  <conditionalFormatting sqref="AG14:AH14">
    <cfRule type="colorScale" priority="9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V14">
    <cfRule type="cellIs" dxfId="720" priority="934" operator="equal">
      <formula>FALSE</formula>
    </cfRule>
    <cfRule type="cellIs" dxfId="719" priority="935" operator="equal">
      <formula>"IMPORTANTE"</formula>
    </cfRule>
    <cfRule type="cellIs" dxfId="718" priority="936" operator="equal">
      <formula>"MODERADO"</formula>
    </cfRule>
    <cfRule type="cellIs" dxfId="717" priority="937" operator="equal">
      <formula>"TOLERABLE"</formula>
    </cfRule>
    <cfRule type="cellIs" dxfId="716" priority="938" operator="equal">
      <formula>"TRIVIAL"</formula>
    </cfRule>
    <cfRule type="cellIs" dxfId="715" priority="939" operator="equal">
      <formula>"T'Sede AVIANCA'!"</formula>
    </cfRule>
    <cfRule type="cellIs" dxfId="714" priority="946" operator="equal">
      <formula>"MEDIANAMENTE ACEPTABLE"</formula>
    </cfRule>
    <cfRule type="cellIs" dxfId="713" priority="947" operator="equal">
      <formula>"ACEPTABLE"</formula>
    </cfRule>
    <cfRule type="cellIs" dxfId="712" priority="948" operator="equal">
      <formula>"NO ACEPTABLE"</formula>
    </cfRule>
    <cfRule type="cellIs" dxfId="711" priority="949" stopIfTrue="1" operator="equal">
      <formula>"BAJO"</formula>
    </cfRule>
    <cfRule type="cellIs" dxfId="710" priority="950" stopIfTrue="1" operator="equal">
      <formula>"MEDIO"</formula>
    </cfRule>
    <cfRule type="cellIs" dxfId="709" priority="951" stopIfTrue="1" operator="equal">
      <formula>"ALTO"</formula>
    </cfRule>
  </conditionalFormatting>
  <conditionalFormatting sqref="U14:V14">
    <cfRule type="cellIs" dxfId="708" priority="944" operator="equal">
      <formula>"MEDIO"</formula>
    </cfRule>
    <cfRule type="cellIs" dxfId="707" priority="945" operator="equal">
      <formula>"MEDIO"</formula>
    </cfRule>
  </conditionalFormatting>
  <conditionalFormatting sqref="U14:V14">
    <cfRule type="cellIs" dxfId="706" priority="942" operator="equal">
      <formula>"ALTO"</formula>
    </cfRule>
    <cfRule type="cellIs" dxfId="705" priority="943" operator="equal">
      <formula>"MEDIO"</formula>
    </cfRule>
  </conditionalFormatting>
  <conditionalFormatting sqref="U14:V14">
    <cfRule type="cellIs" dxfId="704" priority="941" operator="equal">
      <formula>"BAJO"</formula>
    </cfRule>
  </conditionalFormatting>
  <conditionalFormatting sqref="U14:V14">
    <cfRule type="cellIs" dxfId="703" priority="940" operator="equal">
      <formula>"MEDIO"</formula>
    </cfRule>
  </conditionalFormatting>
  <conditionalFormatting sqref="U14:V14">
    <cfRule type="cellIs" dxfId="702" priority="952" operator="equal">
      <formula>#REF!</formula>
    </cfRule>
  </conditionalFormatting>
  <conditionalFormatting sqref="U14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">
    <cfRule type="colorScale" priority="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">
    <cfRule type="cellIs" dxfId="701" priority="932" operator="equal">
      <formula>FALSE</formula>
    </cfRule>
  </conditionalFormatting>
  <conditionalFormatting sqref="T15">
    <cfRule type="cellIs" dxfId="700" priority="889" operator="equal">
      <formula>0</formula>
    </cfRule>
  </conditionalFormatting>
  <conditionalFormatting sqref="AG15:AH15">
    <cfRule type="cellIs" dxfId="699" priority="912" operator="equal">
      <formula>FALSE</formula>
    </cfRule>
    <cfRule type="cellIs" dxfId="698" priority="913" operator="equal">
      <formula>"IMPORTANTE"</formula>
    </cfRule>
    <cfRule type="cellIs" dxfId="697" priority="914" operator="equal">
      <formula>"MODERADO"</formula>
    </cfRule>
    <cfRule type="cellIs" dxfId="696" priority="915" operator="equal">
      <formula>"TOLERABLE"</formula>
    </cfRule>
    <cfRule type="cellIs" dxfId="695" priority="916" operator="equal">
      <formula>"TRIVIAL"</formula>
    </cfRule>
    <cfRule type="cellIs" dxfId="694" priority="917" operator="equal">
      <formula>"T'Sede AVIANCA'!"</formula>
    </cfRule>
    <cfRule type="cellIs" dxfId="693" priority="924" operator="equal">
      <formula>"MEDIANAMENTE ACEPTABLE"</formula>
    </cfRule>
    <cfRule type="cellIs" dxfId="692" priority="925" operator="equal">
      <formula>"ACEPTABLE"</formula>
    </cfRule>
    <cfRule type="cellIs" dxfId="691" priority="926" operator="equal">
      <formula>"NO ACEPTABLE"</formula>
    </cfRule>
    <cfRule type="cellIs" dxfId="690" priority="927" stopIfTrue="1" operator="equal">
      <formula>"BAJO"</formula>
    </cfRule>
    <cfRule type="cellIs" dxfId="689" priority="928" stopIfTrue="1" operator="equal">
      <formula>"MEDIO"</formula>
    </cfRule>
    <cfRule type="cellIs" dxfId="688" priority="929" stopIfTrue="1" operator="equal">
      <formula>"ALTO"</formula>
    </cfRule>
  </conditionalFormatting>
  <conditionalFormatting sqref="AG15:AH15">
    <cfRule type="cellIs" dxfId="687" priority="922" operator="equal">
      <formula>"MEDIO"</formula>
    </cfRule>
    <cfRule type="cellIs" dxfId="686" priority="923" operator="equal">
      <formula>"MEDIO"</formula>
    </cfRule>
  </conditionalFormatting>
  <conditionalFormatting sqref="AG15:AH15">
    <cfRule type="cellIs" dxfId="685" priority="920" operator="equal">
      <formula>"ALTO"</formula>
    </cfRule>
    <cfRule type="cellIs" dxfId="684" priority="921" operator="equal">
      <formula>"MEDIO"</formula>
    </cfRule>
  </conditionalFormatting>
  <conditionalFormatting sqref="AG15:AH15">
    <cfRule type="cellIs" dxfId="683" priority="919" operator="equal">
      <formula>"BAJO"</formula>
    </cfRule>
  </conditionalFormatting>
  <conditionalFormatting sqref="AG15:AH15">
    <cfRule type="cellIs" dxfId="682" priority="918" operator="equal">
      <formula>"MEDIO"</formula>
    </cfRule>
  </conditionalFormatting>
  <conditionalFormatting sqref="AG15:AH15">
    <cfRule type="cellIs" dxfId="681" priority="930" operator="equal">
      <formula>#REF!</formula>
    </cfRule>
  </conditionalFormatting>
  <conditionalFormatting sqref="AF15">
    <cfRule type="cellIs" dxfId="680" priority="911" operator="equal">
      <formula>0</formula>
    </cfRule>
  </conditionalFormatting>
  <conditionalFormatting sqref="AG15:AH15">
    <cfRule type="colorScale" priority="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V15">
    <cfRule type="cellIs" dxfId="679" priority="890" operator="equal">
      <formula>FALSE</formula>
    </cfRule>
    <cfRule type="cellIs" dxfId="678" priority="891" operator="equal">
      <formula>"IMPORTANTE"</formula>
    </cfRule>
    <cfRule type="cellIs" dxfId="677" priority="892" operator="equal">
      <formula>"MODERADO"</formula>
    </cfRule>
    <cfRule type="cellIs" dxfId="676" priority="893" operator="equal">
      <formula>"TOLERABLE"</formula>
    </cfRule>
    <cfRule type="cellIs" dxfId="675" priority="894" operator="equal">
      <formula>"TRIVIAL"</formula>
    </cfRule>
    <cfRule type="cellIs" dxfId="674" priority="895" operator="equal">
      <formula>"T'Sede AVIANCA'!"</formula>
    </cfRule>
    <cfRule type="cellIs" dxfId="673" priority="902" operator="equal">
      <formula>"MEDIANAMENTE ACEPTABLE"</formula>
    </cfRule>
    <cfRule type="cellIs" dxfId="672" priority="903" operator="equal">
      <formula>"ACEPTABLE"</formula>
    </cfRule>
    <cfRule type="cellIs" dxfId="671" priority="904" operator="equal">
      <formula>"NO ACEPTABLE"</formula>
    </cfRule>
    <cfRule type="cellIs" dxfId="670" priority="905" stopIfTrue="1" operator="equal">
      <formula>"BAJO"</formula>
    </cfRule>
    <cfRule type="cellIs" dxfId="669" priority="906" stopIfTrue="1" operator="equal">
      <formula>"MEDIO"</formula>
    </cfRule>
    <cfRule type="cellIs" dxfId="668" priority="907" stopIfTrue="1" operator="equal">
      <formula>"ALTO"</formula>
    </cfRule>
  </conditionalFormatting>
  <conditionalFormatting sqref="U15:V15">
    <cfRule type="cellIs" dxfId="667" priority="900" operator="equal">
      <formula>"MEDIO"</formula>
    </cfRule>
    <cfRule type="cellIs" dxfId="666" priority="901" operator="equal">
      <formula>"MEDIO"</formula>
    </cfRule>
  </conditionalFormatting>
  <conditionalFormatting sqref="U15:V15">
    <cfRule type="cellIs" dxfId="665" priority="898" operator="equal">
      <formula>"ALTO"</formula>
    </cfRule>
    <cfRule type="cellIs" dxfId="664" priority="899" operator="equal">
      <formula>"MEDIO"</formula>
    </cfRule>
  </conditionalFormatting>
  <conditionalFormatting sqref="U15:V15">
    <cfRule type="cellIs" dxfId="663" priority="897" operator="equal">
      <formula>"BAJO"</formula>
    </cfRule>
  </conditionalFormatting>
  <conditionalFormatting sqref="U15:V15">
    <cfRule type="cellIs" dxfId="662" priority="896" operator="equal">
      <formula>"MEDIO"</formula>
    </cfRule>
  </conditionalFormatting>
  <conditionalFormatting sqref="U15:V15">
    <cfRule type="cellIs" dxfId="661" priority="908" operator="equal">
      <formula>#REF!</formula>
    </cfRule>
  </conditionalFormatting>
  <conditionalFormatting sqref="U15">
    <cfRule type="colorScale" priority="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">
    <cfRule type="colorScale" priority="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:V11 AG11:AH11">
    <cfRule type="cellIs" dxfId="660" priority="867" operator="equal">
      <formula>FALSE</formula>
    </cfRule>
    <cfRule type="cellIs" dxfId="659" priority="868" operator="equal">
      <formula>"IMPORTANTE"</formula>
    </cfRule>
    <cfRule type="cellIs" dxfId="658" priority="869" operator="equal">
      <formula>"MODERADO"</formula>
    </cfRule>
    <cfRule type="cellIs" dxfId="657" priority="870" operator="equal">
      <formula>"TOLERABLE"</formula>
    </cfRule>
    <cfRule type="cellIs" dxfId="656" priority="871" operator="equal">
      <formula>"TRIVIAL"</formula>
    </cfRule>
    <cfRule type="cellIs" dxfId="655" priority="872" operator="equal">
      <formula>"T'Sede AVIANCA'!"</formula>
    </cfRule>
    <cfRule type="cellIs" dxfId="654" priority="879" operator="equal">
      <formula>"MEDIANAMENTE ACEPTABLE"</formula>
    </cfRule>
    <cfRule type="cellIs" dxfId="653" priority="880" operator="equal">
      <formula>"ACEPTABLE"</formula>
    </cfRule>
    <cfRule type="cellIs" dxfId="652" priority="881" operator="equal">
      <formula>"NO ACEPTABLE"</formula>
    </cfRule>
    <cfRule type="cellIs" dxfId="651" priority="882" stopIfTrue="1" operator="equal">
      <formula>"BAJO"</formula>
    </cfRule>
    <cfRule type="cellIs" dxfId="650" priority="883" stopIfTrue="1" operator="equal">
      <formula>"MEDIO"</formula>
    </cfRule>
    <cfRule type="cellIs" dxfId="649" priority="884" stopIfTrue="1" operator="equal">
      <formula>"ALTO"</formula>
    </cfRule>
  </conditionalFormatting>
  <conditionalFormatting sqref="U11:V11 AG11:AH11">
    <cfRule type="cellIs" dxfId="648" priority="877" operator="equal">
      <formula>"MEDIO"</formula>
    </cfRule>
    <cfRule type="cellIs" dxfId="647" priority="878" operator="equal">
      <formula>"MEDIO"</formula>
    </cfRule>
  </conditionalFormatting>
  <conditionalFormatting sqref="U11:V11 AG11:AH11">
    <cfRule type="cellIs" dxfId="646" priority="875" operator="equal">
      <formula>"ALTO"</formula>
    </cfRule>
    <cfRule type="cellIs" dxfId="645" priority="876" operator="equal">
      <formula>"MEDIO"</formula>
    </cfRule>
  </conditionalFormatting>
  <conditionalFormatting sqref="U11:V11 AG11:AH11">
    <cfRule type="cellIs" dxfId="644" priority="874" operator="equal">
      <formula>"BAJO"</formula>
    </cfRule>
  </conditionalFormatting>
  <conditionalFormatting sqref="U11:V11 AG11:AH11">
    <cfRule type="cellIs" dxfId="643" priority="873" operator="equal">
      <formula>"MEDIO"</formula>
    </cfRule>
  </conditionalFormatting>
  <conditionalFormatting sqref="U11:V11 AG11:AH11">
    <cfRule type="cellIs" dxfId="642" priority="885" operator="equal">
      <formula>#REF!</formula>
    </cfRule>
  </conditionalFormatting>
  <conditionalFormatting sqref="T11 AF11">
    <cfRule type="cellIs" dxfId="641" priority="866" operator="equal">
      <formula>0</formula>
    </cfRule>
  </conditionalFormatting>
  <conditionalFormatting sqref="G11">
    <cfRule type="cellIs" dxfId="640" priority="865" operator="equal">
      <formula>FALSE</formula>
    </cfRule>
  </conditionalFormatting>
  <conditionalFormatting sqref="U11">
    <cfRule type="colorScale" priority="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ellIs" dxfId="639" priority="817" operator="equal">
      <formula>FALSE</formula>
    </cfRule>
  </conditionalFormatting>
  <conditionalFormatting sqref="AG17:AH17 U17:V17">
    <cfRule type="cellIs" dxfId="638" priority="843" operator="equal">
      <formula>FALSE</formula>
    </cfRule>
    <cfRule type="cellIs" dxfId="637" priority="844" operator="equal">
      <formula>"IMPORTANTE"</formula>
    </cfRule>
    <cfRule type="cellIs" dxfId="636" priority="845" operator="equal">
      <formula>"MODERADO"</formula>
    </cfRule>
    <cfRule type="cellIs" dxfId="635" priority="846" operator="equal">
      <formula>"TOLERABLE"</formula>
    </cfRule>
    <cfRule type="cellIs" dxfId="634" priority="847" operator="equal">
      <formula>"TRIVIAL"</formula>
    </cfRule>
    <cfRule type="cellIs" dxfId="633" priority="848" operator="equal">
      <formula>"T'Sede AVIANCA'!"</formula>
    </cfRule>
    <cfRule type="cellIs" dxfId="632" priority="855" operator="equal">
      <formula>"MEDIANAMENTE ACEPTABLE"</formula>
    </cfRule>
    <cfRule type="cellIs" dxfId="631" priority="856" operator="equal">
      <formula>"ACEPTABLE"</formula>
    </cfRule>
    <cfRule type="cellIs" dxfId="630" priority="857" operator="equal">
      <formula>"NO ACEPTABLE"</formula>
    </cfRule>
    <cfRule type="cellIs" dxfId="629" priority="858" stopIfTrue="1" operator="equal">
      <formula>"BAJO"</formula>
    </cfRule>
    <cfRule type="cellIs" dxfId="628" priority="859" stopIfTrue="1" operator="equal">
      <formula>"MEDIO"</formula>
    </cfRule>
    <cfRule type="cellIs" dxfId="627" priority="860" stopIfTrue="1" operator="equal">
      <formula>"ALTO"</formula>
    </cfRule>
  </conditionalFormatting>
  <conditionalFormatting sqref="AG17:AH17 U17:V17">
    <cfRule type="cellIs" dxfId="626" priority="853" operator="equal">
      <formula>"MEDIO"</formula>
    </cfRule>
    <cfRule type="cellIs" dxfId="625" priority="854" operator="equal">
      <formula>"MEDIO"</formula>
    </cfRule>
  </conditionalFormatting>
  <conditionalFormatting sqref="AG17:AH17 U17:V17">
    <cfRule type="cellIs" dxfId="624" priority="851" operator="equal">
      <formula>"ALTO"</formula>
    </cfRule>
    <cfRule type="cellIs" dxfId="623" priority="852" operator="equal">
      <formula>"MEDIO"</formula>
    </cfRule>
  </conditionalFormatting>
  <conditionalFormatting sqref="AG17:AH17 U17:V17">
    <cfRule type="cellIs" dxfId="622" priority="850" operator="equal">
      <formula>"BAJO"</formula>
    </cfRule>
  </conditionalFormatting>
  <conditionalFormatting sqref="AG17:AH17 U17:V17">
    <cfRule type="cellIs" dxfId="621" priority="849" operator="equal">
      <formula>"MEDIO"</formula>
    </cfRule>
  </conditionalFormatting>
  <conditionalFormatting sqref="AG17:AH17 U17:V17">
    <cfRule type="cellIs" dxfId="620" priority="861" operator="equal">
      <formula>#REF!</formula>
    </cfRule>
  </conditionalFormatting>
  <conditionalFormatting sqref="T17 AF17">
    <cfRule type="cellIs" dxfId="619" priority="842" operator="equal">
      <formula>0</formula>
    </cfRule>
  </conditionalFormatting>
  <conditionalFormatting sqref="G17">
    <cfRule type="cellIs" dxfId="618" priority="841" operator="equal">
      <formula>FALSE</formula>
    </cfRule>
  </conditionalFormatting>
  <conditionalFormatting sqref="U17">
    <cfRule type="colorScale" priority="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:V16 AG16:AH16">
    <cfRule type="cellIs" dxfId="617" priority="819" operator="equal">
      <formula>FALSE</formula>
    </cfRule>
    <cfRule type="cellIs" dxfId="616" priority="820" operator="equal">
      <formula>"IMPORTANTE"</formula>
    </cfRule>
    <cfRule type="cellIs" dxfId="615" priority="821" operator="equal">
      <formula>"MODERADO"</formula>
    </cfRule>
    <cfRule type="cellIs" dxfId="614" priority="822" operator="equal">
      <formula>"TOLERABLE"</formula>
    </cfRule>
    <cfRule type="cellIs" dxfId="613" priority="823" operator="equal">
      <formula>"TRIVIAL"</formula>
    </cfRule>
    <cfRule type="cellIs" dxfId="612" priority="824" operator="equal">
      <formula>"T'Sede AVIANCA'!"</formula>
    </cfRule>
    <cfRule type="cellIs" dxfId="611" priority="831" operator="equal">
      <formula>"MEDIANAMENTE ACEPTABLE"</formula>
    </cfRule>
    <cfRule type="cellIs" dxfId="610" priority="832" operator="equal">
      <formula>"ACEPTABLE"</formula>
    </cfRule>
    <cfRule type="cellIs" dxfId="609" priority="833" operator="equal">
      <formula>"NO ACEPTABLE"</formula>
    </cfRule>
    <cfRule type="cellIs" dxfId="608" priority="834" stopIfTrue="1" operator="equal">
      <formula>"BAJO"</formula>
    </cfRule>
    <cfRule type="cellIs" dxfId="607" priority="835" stopIfTrue="1" operator="equal">
      <formula>"MEDIO"</formula>
    </cfRule>
    <cfRule type="cellIs" dxfId="606" priority="836" stopIfTrue="1" operator="equal">
      <formula>"ALTO"</formula>
    </cfRule>
  </conditionalFormatting>
  <conditionalFormatting sqref="U16:V16 AG16:AH16">
    <cfRule type="cellIs" dxfId="605" priority="829" operator="equal">
      <formula>"MEDIO"</formula>
    </cfRule>
    <cfRule type="cellIs" dxfId="604" priority="830" operator="equal">
      <formula>"MEDIO"</formula>
    </cfRule>
  </conditionalFormatting>
  <conditionalFormatting sqref="U16:V16 AG16:AH16">
    <cfRule type="cellIs" dxfId="603" priority="827" operator="equal">
      <formula>"ALTO"</formula>
    </cfRule>
    <cfRule type="cellIs" dxfId="602" priority="828" operator="equal">
      <formula>"MEDIO"</formula>
    </cfRule>
  </conditionalFormatting>
  <conditionalFormatting sqref="U16:V16 AG16:AH16">
    <cfRule type="cellIs" dxfId="601" priority="826" operator="equal">
      <formula>"BAJO"</formula>
    </cfRule>
  </conditionalFormatting>
  <conditionalFormatting sqref="U16:V16 AG16:AH16">
    <cfRule type="cellIs" dxfId="600" priority="825" operator="equal">
      <formula>"MEDIO"</formula>
    </cfRule>
  </conditionalFormatting>
  <conditionalFormatting sqref="U16:V16 AG16:AH16">
    <cfRule type="cellIs" dxfId="599" priority="837" operator="equal">
      <formula>#REF!</formula>
    </cfRule>
  </conditionalFormatting>
  <conditionalFormatting sqref="T16 AF16">
    <cfRule type="cellIs" dxfId="598" priority="818" operator="equal">
      <formula>0</formula>
    </cfRule>
  </conditionalFormatting>
  <conditionalFormatting sqref="U16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H16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H20 U19:V20">
    <cfRule type="cellIs" dxfId="597" priority="795" operator="equal">
      <formula>FALSE</formula>
    </cfRule>
    <cfRule type="cellIs" dxfId="596" priority="796" operator="equal">
      <formula>"IMPORTANTE"</formula>
    </cfRule>
    <cfRule type="cellIs" dxfId="595" priority="797" operator="equal">
      <formula>"MODERADO"</formula>
    </cfRule>
    <cfRule type="cellIs" dxfId="594" priority="798" operator="equal">
      <formula>"TOLERABLE"</formula>
    </cfRule>
    <cfRule type="cellIs" dxfId="593" priority="799" operator="equal">
      <formula>"TRIVIAL"</formula>
    </cfRule>
    <cfRule type="cellIs" dxfId="592" priority="800" operator="equal">
      <formula>"T'Sede AVIANCA'!"</formula>
    </cfRule>
    <cfRule type="cellIs" dxfId="591" priority="807" operator="equal">
      <formula>"MEDIANAMENTE ACEPTABLE"</formula>
    </cfRule>
    <cfRule type="cellIs" dxfId="590" priority="808" operator="equal">
      <formula>"ACEPTABLE"</formula>
    </cfRule>
    <cfRule type="cellIs" dxfId="589" priority="809" operator="equal">
      <formula>"NO ACEPTABLE"</formula>
    </cfRule>
    <cfRule type="cellIs" dxfId="588" priority="810" stopIfTrue="1" operator="equal">
      <formula>"BAJO"</formula>
    </cfRule>
    <cfRule type="cellIs" dxfId="587" priority="811" stopIfTrue="1" operator="equal">
      <formula>"MEDIO"</formula>
    </cfRule>
    <cfRule type="cellIs" dxfId="586" priority="812" stopIfTrue="1" operator="equal">
      <formula>"ALTO"</formula>
    </cfRule>
  </conditionalFormatting>
  <conditionalFormatting sqref="AG19:AH20 U19:V20">
    <cfRule type="cellIs" dxfId="585" priority="805" operator="equal">
      <formula>"MEDIO"</formula>
    </cfRule>
    <cfRule type="cellIs" dxfId="584" priority="806" operator="equal">
      <formula>"MEDIO"</formula>
    </cfRule>
  </conditionalFormatting>
  <conditionalFormatting sqref="AG19:AH20 U19:V20">
    <cfRule type="cellIs" dxfId="583" priority="803" operator="equal">
      <formula>"ALTO"</formula>
    </cfRule>
    <cfRule type="cellIs" dxfId="582" priority="804" operator="equal">
      <formula>"MEDIO"</formula>
    </cfRule>
  </conditionalFormatting>
  <conditionalFormatting sqref="AG19:AH20 U19:V20">
    <cfRule type="cellIs" dxfId="581" priority="802" operator="equal">
      <formula>"BAJO"</formula>
    </cfRule>
  </conditionalFormatting>
  <conditionalFormatting sqref="AG19:AH20 U19:V20">
    <cfRule type="cellIs" dxfId="580" priority="801" operator="equal">
      <formula>"MEDIO"</formula>
    </cfRule>
  </conditionalFormatting>
  <conditionalFormatting sqref="AG19:AH20 U19:V20">
    <cfRule type="cellIs" dxfId="579" priority="813" operator="equal">
      <formula>#REF!</formula>
    </cfRule>
  </conditionalFormatting>
  <conditionalFormatting sqref="T19:T20 AF19:AF20">
    <cfRule type="cellIs" dxfId="578" priority="794" operator="equal">
      <formula>0</formula>
    </cfRule>
  </conditionalFormatting>
  <conditionalFormatting sqref="G19:G20">
    <cfRule type="cellIs" dxfId="577" priority="793" operator="equal">
      <formula>FALSE</formula>
    </cfRule>
  </conditionalFormatting>
  <conditionalFormatting sqref="U22:V22">
    <cfRule type="cellIs" dxfId="576" priority="772" operator="equal">
      <formula>FALSE</formula>
    </cfRule>
    <cfRule type="cellIs" dxfId="575" priority="773" operator="equal">
      <formula>"IMPORTANTE"</formula>
    </cfRule>
    <cfRule type="cellIs" dxfId="574" priority="774" operator="equal">
      <formula>"MODERADO"</formula>
    </cfRule>
    <cfRule type="cellIs" dxfId="573" priority="775" operator="equal">
      <formula>"TOLERABLE"</formula>
    </cfRule>
    <cfRule type="cellIs" dxfId="572" priority="776" operator="equal">
      <formula>"TRIVIAL"</formula>
    </cfRule>
    <cfRule type="cellIs" dxfId="571" priority="777" operator="equal">
      <formula>"T'Sede AVIANCA'!"</formula>
    </cfRule>
    <cfRule type="cellIs" dxfId="570" priority="784" operator="equal">
      <formula>"MEDIANAMENTE ACEPTABLE"</formula>
    </cfRule>
    <cfRule type="cellIs" dxfId="569" priority="785" operator="equal">
      <formula>"ACEPTABLE"</formula>
    </cfRule>
    <cfRule type="cellIs" dxfId="568" priority="786" operator="equal">
      <formula>"NO ACEPTABLE"</formula>
    </cfRule>
    <cfRule type="cellIs" dxfId="567" priority="787" stopIfTrue="1" operator="equal">
      <formula>"BAJO"</formula>
    </cfRule>
    <cfRule type="cellIs" dxfId="566" priority="788" stopIfTrue="1" operator="equal">
      <formula>"MEDIO"</formula>
    </cfRule>
    <cfRule type="cellIs" dxfId="565" priority="789" stopIfTrue="1" operator="equal">
      <formula>"ALTO"</formula>
    </cfRule>
  </conditionalFormatting>
  <conditionalFormatting sqref="U22:V22">
    <cfRule type="cellIs" dxfId="564" priority="782" operator="equal">
      <formula>"MEDIO"</formula>
    </cfRule>
    <cfRule type="cellIs" dxfId="563" priority="783" operator="equal">
      <formula>"MEDIO"</formula>
    </cfRule>
  </conditionalFormatting>
  <conditionalFormatting sqref="U22:V22">
    <cfRule type="cellIs" dxfId="562" priority="780" operator="equal">
      <formula>"ALTO"</formula>
    </cfRule>
    <cfRule type="cellIs" dxfId="561" priority="781" operator="equal">
      <formula>"MEDIO"</formula>
    </cfRule>
  </conditionalFormatting>
  <conditionalFormatting sqref="U22:V22">
    <cfRule type="cellIs" dxfId="560" priority="779" operator="equal">
      <formula>"BAJO"</formula>
    </cfRule>
  </conditionalFormatting>
  <conditionalFormatting sqref="U22:V22">
    <cfRule type="cellIs" dxfId="559" priority="778" operator="equal">
      <formula>"MEDIO"</formula>
    </cfRule>
  </conditionalFormatting>
  <conditionalFormatting sqref="U22:V22">
    <cfRule type="cellIs" dxfId="558" priority="790" operator="equal">
      <formula>#REF!</formula>
    </cfRule>
  </conditionalFormatting>
  <conditionalFormatting sqref="T22 AF22">
    <cfRule type="cellIs" dxfId="557" priority="771" operator="equal">
      <formula>0</formula>
    </cfRule>
  </conditionalFormatting>
  <conditionalFormatting sqref="G22">
    <cfRule type="cellIs" dxfId="556" priority="770" operator="equal">
      <formula>FALSE</formula>
    </cfRule>
  </conditionalFormatting>
  <conditionalFormatting sqref="AH22">
    <cfRule type="cellIs" dxfId="555" priority="750" operator="equal">
      <formula>FALSE</formula>
    </cfRule>
    <cfRule type="cellIs" dxfId="554" priority="751" operator="equal">
      <formula>"IMPORTANTE"</formula>
    </cfRule>
    <cfRule type="cellIs" dxfId="553" priority="752" operator="equal">
      <formula>"MODERADO"</formula>
    </cfRule>
    <cfRule type="cellIs" dxfId="552" priority="753" operator="equal">
      <formula>"TOLERABLE"</formula>
    </cfRule>
    <cfRule type="cellIs" dxfId="551" priority="754" operator="equal">
      <formula>"TRIVIAL"</formula>
    </cfRule>
    <cfRule type="cellIs" dxfId="550" priority="755" operator="equal">
      <formula>"T'Sede AVIANCA'!"</formula>
    </cfRule>
    <cfRule type="cellIs" dxfId="549" priority="762" operator="equal">
      <formula>"MEDIANAMENTE ACEPTABLE"</formula>
    </cfRule>
    <cfRule type="cellIs" dxfId="548" priority="763" operator="equal">
      <formula>"ACEPTABLE"</formula>
    </cfRule>
    <cfRule type="cellIs" dxfId="547" priority="764" operator="equal">
      <formula>"NO ACEPTABLE"</formula>
    </cfRule>
    <cfRule type="cellIs" dxfId="546" priority="765" stopIfTrue="1" operator="equal">
      <formula>"BAJO"</formula>
    </cfRule>
    <cfRule type="cellIs" dxfId="545" priority="766" stopIfTrue="1" operator="equal">
      <formula>"MEDIO"</formula>
    </cfRule>
    <cfRule type="cellIs" dxfId="544" priority="767" stopIfTrue="1" operator="equal">
      <formula>"ALTO"</formula>
    </cfRule>
  </conditionalFormatting>
  <conditionalFormatting sqref="AH22">
    <cfRule type="cellIs" dxfId="543" priority="760" operator="equal">
      <formula>"MEDIO"</formula>
    </cfRule>
    <cfRule type="cellIs" dxfId="542" priority="761" operator="equal">
      <formula>"MEDIO"</formula>
    </cfRule>
  </conditionalFormatting>
  <conditionalFormatting sqref="AH22">
    <cfRule type="cellIs" dxfId="541" priority="758" operator="equal">
      <formula>"ALTO"</formula>
    </cfRule>
    <cfRule type="cellIs" dxfId="540" priority="759" operator="equal">
      <formula>"MEDIO"</formula>
    </cfRule>
  </conditionalFormatting>
  <conditionalFormatting sqref="AH22">
    <cfRule type="cellIs" dxfId="539" priority="757" operator="equal">
      <formula>"BAJO"</formula>
    </cfRule>
  </conditionalFormatting>
  <conditionalFormatting sqref="AH22">
    <cfRule type="cellIs" dxfId="538" priority="756" operator="equal">
      <formula>"MEDIO"</formula>
    </cfRule>
  </conditionalFormatting>
  <conditionalFormatting sqref="AH22">
    <cfRule type="cellIs" dxfId="537" priority="768" operator="equal">
      <formula>#REF!</formula>
    </cfRule>
  </conditionalFormatting>
  <conditionalFormatting sqref="AG22">
    <cfRule type="cellIs" dxfId="536" priority="730" operator="equal">
      <formula>FALSE</formula>
    </cfRule>
    <cfRule type="cellIs" dxfId="535" priority="731" operator="equal">
      <formula>"IMPORTANTE"</formula>
    </cfRule>
    <cfRule type="cellIs" dxfId="534" priority="732" operator="equal">
      <formula>"MODERADO"</formula>
    </cfRule>
    <cfRule type="cellIs" dxfId="533" priority="733" operator="equal">
      <formula>"TOLERABLE"</formula>
    </cfRule>
    <cfRule type="cellIs" dxfId="532" priority="734" operator="equal">
      <formula>"TRIVIAL"</formula>
    </cfRule>
    <cfRule type="cellIs" dxfId="531" priority="735" operator="equal">
      <formula>"T'Sede AVIANCA'!"</formula>
    </cfRule>
    <cfRule type="cellIs" dxfId="530" priority="742" operator="equal">
      <formula>"MEDIANAMENTE ACEPTABLE"</formula>
    </cfRule>
    <cfRule type="cellIs" dxfId="529" priority="743" operator="equal">
      <formula>"ACEPTABLE"</formula>
    </cfRule>
    <cfRule type="cellIs" dxfId="528" priority="744" operator="equal">
      <formula>"NO ACEPTABLE"</formula>
    </cfRule>
    <cfRule type="cellIs" dxfId="527" priority="745" stopIfTrue="1" operator="equal">
      <formula>"BAJO"</formula>
    </cfRule>
    <cfRule type="cellIs" dxfId="526" priority="746" stopIfTrue="1" operator="equal">
      <formula>"MEDIO"</formula>
    </cfRule>
    <cfRule type="cellIs" dxfId="525" priority="747" stopIfTrue="1" operator="equal">
      <formula>"ALTO"</formula>
    </cfRule>
  </conditionalFormatting>
  <conditionalFormatting sqref="AG22">
    <cfRule type="cellIs" dxfId="524" priority="740" operator="equal">
      <formula>"MEDIO"</formula>
    </cfRule>
    <cfRule type="cellIs" dxfId="523" priority="741" operator="equal">
      <formula>"MEDIO"</formula>
    </cfRule>
  </conditionalFormatting>
  <conditionalFormatting sqref="AG22">
    <cfRule type="cellIs" dxfId="522" priority="738" operator="equal">
      <formula>"ALTO"</formula>
    </cfRule>
    <cfRule type="cellIs" dxfId="521" priority="739" operator="equal">
      <formula>"MEDIO"</formula>
    </cfRule>
  </conditionalFormatting>
  <conditionalFormatting sqref="AG22">
    <cfRule type="cellIs" dxfId="520" priority="737" operator="equal">
      <formula>"BAJO"</formula>
    </cfRule>
  </conditionalFormatting>
  <conditionalFormatting sqref="AG22">
    <cfRule type="cellIs" dxfId="519" priority="736" operator="equal">
      <formula>"MEDIO"</formula>
    </cfRule>
  </conditionalFormatting>
  <conditionalFormatting sqref="AG22">
    <cfRule type="cellIs" dxfId="518" priority="748" operator="equal">
      <formula>#REF!</formula>
    </cfRule>
  </conditionalFormatting>
  <conditionalFormatting sqref="G23:G24">
    <cfRule type="cellIs" dxfId="517" priority="706" operator="equal">
      <formula>FALSE</formula>
    </cfRule>
  </conditionalFormatting>
  <conditionalFormatting sqref="AG23:AH24 U23:V24">
    <cfRule type="cellIs" dxfId="516" priority="708" operator="equal">
      <formula>FALSE</formula>
    </cfRule>
    <cfRule type="cellIs" dxfId="515" priority="709" operator="equal">
      <formula>"IMPORTANTE"</formula>
    </cfRule>
    <cfRule type="cellIs" dxfId="514" priority="710" operator="equal">
      <formula>"MODERADO"</formula>
    </cfRule>
    <cfRule type="cellIs" dxfId="513" priority="711" operator="equal">
      <formula>"TOLERABLE"</formula>
    </cfRule>
    <cfRule type="cellIs" dxfId="512" priority="712" operator="equal">
      <formula>"TRIVIAL"</formula>
    </cfRule>
    <cfRule type="cellIs" dxfId="511" priority="713" operator="equal">
      <formula>"T'Sede AVIANCA'!"</formula>
    </cfRule>
    <cfRule type="cellIs" dxfId="510" priority="720" operator="equal">
      <formula>"MEDIANAMENTE ACEPTABLE"</formula>
    </cfRule>
    <cfRule type="cellIs" dxfId="509" priority="721" operator="equal">
      <formula>"ACEPTABLE"</formula>
    </cfRule>
    <cfRule type="cellIs" dxfId="508" priority="722" operator="equal">
      <formula>"NO ACEPTABLE"</formula>
    </cfRule>
    <cfRule type="cellIs" dxfId="507" priority="723" stopIfTrue="1" operator="equal">
      <formula>"BAJO"</formula>
    </cfRule>
    <cfRule type="cellIs" dxfId="506" priority="724" stopIfTrue="1" operator="equal">
      <formula>"MEDIO"</formula>
    </cfRule>
    <cfRule type="cellIs" dxfId="505" priority="725" stopIfTrue="1" operator="equal">
      <formula>"ALTO"</formula>
    </cfRule>
  </conditionalFormatting>
  <conditionalFormatting sqref="AG23:AH24 U23:V24">
    <cfRule type="cellIs" dxfId="504" priority="718" operator="equal">
      <formula>"MEDIO"</formula>
    </cfRule>
    <cfRule type="cellIs" dxfId="503" priority="719" operator="equal">
      <formula>"MEDIO"</formula>
    </cfRule>
  </conditionalFormatting>
  <conditionalFormatting sqref="AG23:AH24 U23:V24">
    <cfRule type="cellIs" dxfId="502" priority="716" operator="equal">
      <formula>"ALTO"</formula>
    </cfRule>
    <cfRule type="cellIs" dxfId="501" priority="717" operator="equal">
      <formula>"MEDIO"</formula>
    </cfRule>
  </conditionalFormatting>
  <conditionalFormatting sqref="AG23:AH24 U23:V24">
    <cfRule type="cellIs" dxfId="500" priority="715" operator="equal">
      <formula>"BAJO"</formula>
    </cfRule>
  </conditionalFormatting>
  <conditionalFormatting sqref="AG23:AH24 U23:V24">
    <cfRule type="cellIs" dxfId="499" priority="714" operator="equal">
      <formula>"MEDIO"</formula>
    </cfRule>
  </conditionalFormatting>
  <conditionalFormatting sqref="AG23:AH24 U23:V24">
    <cfRule type="cellIs" dxfId="498" priority="726" operator="equal">
      <formula>#REF!</formula>
    </cfRule>
  </conditionalFormatting>
  <conditionalFormatting sqref="T23:T24 AF23:AF24">
    <cfRule type="cellIs" dxfId="497" priority="707" operator="equal">
      <formula>0</formula>
    </cfRule>
  </conditionalFormatting>
  <conditionalFormatting sqref="U23:U24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4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:V24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6">
    <cfRule type="cellIs" dxfId="496" priority="685" operator="equal">
      <formula>FALSE</formula>
    </cfRule>
    <cfRule type="cellIs" dxfId="495" priority="686" operator="equal">
      <formula>"IMPORTANTE"</formula>
    </cfRule>
    <cfRule type="cellIs" dxfId="494" priority="687" operator="equal">
      <formula>"MODERADO"</formula>
    </cfRule>
    <cfRule type="cellIs" dxfId="493" priority="688" operator="equal">
      <formula>"TOLERABLE"</formula>
    </cfRule>
    <cfRule type="cellIs" dxfId="492" priority="689" operator="equal">
      <formula>"TRIVIAL"</formula>
    </cfRule>
    <cfRule type="cellIs" dxfId="491" priority="690" operator="equal">
      <formula>"T'Sede AVIANCA'!"</formula>
    </cfRule>
    <cfRule type="cellIs" dxfId="490" priority="697" operator="equal">
      <formula>"MEDIANAMENTE ACEPTABLE"</formula>
    </cfRule>
    <cfRule type="cellIs" dxfId="489" priority="698" operator="equal">
      <formula>"ACEPTABLE"</formula>
    </cfRule>
    <cfRule type="cellIs" dxfId="488" priority="699" operator="equal">
      <formula>"NO ACEPTABLE"</formula>
    </cfRule>
    <cfRule type="cellIs" dxfId="487" priority="700" stopIfTrue="1" operator="equal">
      <formula>"BAJO"</formula>
    </cfRule>
    <cfRule type="cellIs" dxfId="486" priority="701" stopIfTrue="1" operator="equal">
      <formula>"MEDIO"</formula>
    </cfRule>
    <cfRule type="cellIs" dxfId="485" priority="702" stopIfTrue="1" operator="equal">
      <formula>"ALTO"</formula>
    </cfRule>
  </conditionalFormatting>
  <conditionalFormatting sqref="U25:V26">
    <cfRule type="cellIs" dxfId="484" priority="695" operator="equal">
      <formula>"MEDIO"</formula>
    </cfRule>
    <cfRule type="cellIs" dxfId="483" priority="696" operator="equal">
      <formula>"MEDIO"</formula>
    </cfRule>
  </conditionalFormatting>
  <conditionalFormatting sqref="U25:V26">
    <cfRule type="cellIs" dxfId="482" priority="693" operator="equal">
      <formula>"ALTO"</formula>
    </cfRule>
    <cfRule type="cellIs" dxfId="481" priority="694" operator="equal">
      <formula>"MEDIO"</formula>
    </cfRule>
  </conditionalFormatting>
  <conditionalFormatting sqref="U25:V26">
    <cfRule type="cellIs" dxfId="480" priority="692" operator="equal">
      <formula>"BAJO"</formula>
    </cfRule>
  </conditionalFormatting>
  <conditionalFormatting sqref="U25:V26">
    <cfRule type="cellIs" dxfId="479" priority="691" operator="equal">
      <formula>"MEDIO"</formula>
    </cfRule>
  </conditionalFormatting>
  <conditionalFormatting sqref="U25:V26">
    <cfRule type="cellIs" dxfId="478" priority="703" operator="equal">
      <formula>#REF!</formula>
    </cfRule>
  </conditionalFormatting>
  <conditionalFormatting sqref="T25:T26 AF25:AF26">
    <cfRule type="cellIs" dxfId="477" priority="684" operator="equal">
      <formula>0</formula>
    </cfRule>
  </conditionalFormatting>
  <conditionalFormatting sqref="G25:G26">
    <cfRule type="cellIs" dxfId="476" priority="683" operator="equal">
      <formula>FALSE</formula>
    </cfRule>
  </conditionalFormatting>
  <conditionalFormatting sqref="U25:U26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:V26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6">
    <cfRule type="cellIs" dxfId="475" priority="663" operator="equal">
      <formula>FALSE</formula>
    </cfRule>
    <cfRule type="cellIs" dxfId="474" priority="664" operator="equal">
      <formula>"IMPORTANTE"</formula>
    </cfRule>
    <cfRule type="cellIs" dxfId="473" priority="665" operator="equal">
      <formula>"MODERADO"</formula>
    </cfRule>
    <cfRule type="cellIs" dxfId="472" priority="666" operator="equal">
      <formula>"TOLERABLE"</formula>
    </cfRule>
    <cfRule type="cellIs" dxfId="471" priority="667" operator="equal">
      <formula>"TRIVIAL"</formula>
    </cfRule>
    <cfRule type="cellIs" dxfId="470" priority="668" operator="equal">
      <formula>"T'Sede AVIANCA'!"</formula>
    </cfRule>
    <cfRule type="cellIs" dxfId="469" priority="675" operator="equal">
      <formula>"MEDIANAMENTE ACEPTABLE"</formula>
    </cfRule>
    <cfRule type="cellIs" dxfId="468" priority="676" operator="equal">
      <formula>"ACEPTABLE"</formula>
    </cfRule>
    <cfRule type="cellIs" dxfId="467" priority="677" operator="equal">
      <formula>"NO ACEPTABLE"</formula>
    </cfRule>
    <cfRule type="cellIs" dxfId="466" priority="678" stopIfTrue="1" operator="equal">
      <formula>"BAJO"</formula>
    </cfRule>
    <cfRule type="cellIs" dxfId="465" priority="679" stopIfTrue="1" operator="equal">
      <formula>"MEDIO"</formula>
    </cfRule>
    <cfRule type="cellIs" dxfId="464" priority="680" stopIfTrue="1" operator="equal">
      <formula>"ALTO"</formula>
    </cfRule>
  </conditionalFormatting>
  <conditionalFormatting sqref="AH26">
    <cfRule type="cellIs" dxfId="463" priority="673" operator="equal">
      <formula>"MEDIO"</formula>
    </cfRule>
    <cfRule type="cellIs" dxfId="462" priority="674" operator="equal">
      <formula>"MEDIO"</formula>
    </cfRule>
  </conditionalFormatting>
  <conditionalFormatting sqref="AH26">
    <cfRule type="cellIs" dxfId="461" priority="671" operator="equal">
      <formula>"ALTO"</formula>
    </cfRule>
    <cfRule type="cellIs" dxfId="460" priority="672" operator="equal">
      <formula>"MEDIO"</formula>
    </cfRule>
  </conditionalFormatting>
  <conditionalFormatting sqref="AH26">
    <cfRule type="cellIs" dxfId="459" priority="670" operator="equal">
      <formula>"BAJO"</formula>
    </cfRule>
  </conditionalFormatting>
  <conditionalFormatting sqref="AH26">
    <cfRule type="cellIs" dxfId="458" priority="669" operator="equal">
      <formula>"MEDIO"</formula>
    </cfRule>
  </conditionalFormatting>
  <conditionalFormatting sqref="AH26">
    <cfRule type="cellIs" dxfId="457" priority="681" operator="equal">
      <formula>#REF!</formula>
    </cfRule>
  </conditionalFormatting>
  <conditionalFormatting sqref="AH26">
    <cfRule type="colorScale" priority="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">
    <cfRule type="cellIs" dxfId="456" priority="643" operator="equal">
      <formula>FALSE</formula>
    </cfRule>
    <cfRule type="cellIs" dxfId="455" priority="644" operator="equal">
      <formula>"IMPORTANTE"</formula>
    </cfRule>
    <cfRule type="cellIs" dxfId="454" priority="645" operator="equal">
      <formula>"MODERADO"</formula>
    </cfRule>
    <cfRule type="cellIs" dxfId="453" priority="646" operator="equal">
      <formula>"TOLERABLE"</formula>
    </cfRule>
    <cfRule type="cellIs" dxfId="452" priority="647" operator="equal">
      <formula>"TRIVIAL"</formula>
    </cfRule>
    <cfRule type="cellIs" dxfId="451" priority="648" operator="equal">
      <formula>"T'Sede AVIANCA'!"</formula>
    </cfRule>
    <cfRule type="cellIs" dxfId="450" priority="655" operator="equal">
      <formula>"MEDIANAMENTE ACEPTABLE"</formula>
    </cfRule>
    <cfRule type="cellIs" dxfId="449" priority="656" operator="equal">
      <formula>"ACEPTABLE"</formula>
    </cfRule>
    <cfRule type="cellIs" dxfId="448" priority="657" operator="equal">
      <formula>"NO ACEPTABLE"</formula>
    </cfRule>
    <cfRule type="cellIs" dxfId="447" priority="658" stopIfTrue="1" operator="equal">
      <formula>"BAJO"</formula>
    </cfRule>
    <cfRule type="cellIs" dxfId="446" priority="659" stopIfTrue="1" operator="equal">
      <formula>"MEDIO"</formula>
    </cfRule>
    <cfRule type="cellIs" dxfId="445" priority="660" stopIfTrue="1" operator="equal">
      <formula>"ALTO"</formula>
    </cfRule>
  </conditionalFormatting>
  <conditionalFormatting sqref="AG26">
    <cfRule type="cellIs" dxfId="444" priority="653" operator="equal">
      <formula>"MEDIO"</formula>
    </cfRule>
    <cfRule type="cellIs" dxfId="443" priority="654" operator="equal">
      <formula>"MEDIO"</formula>
    </cfRule>
  </conditionalFormatting>
  <conditionalFormatting sqref="AG26">
    <cfRule type="cellIs" dxfId="442" priority="651" operator="equal">
      <formula>"ALTO"</formula>
    </cfRule>
    <cfRule type="cellIs" dxfId="441" priority="652" operator="equal">
      <formula>"MEDIO"</formula>
    </cfRule>
  </conditionalFormatting>
  <conditionalFormatting sqref="AG26">
    <cfRule type="cellIs" dxfId="440" priority="650" operator="equal">
      <formula>"BAJO"</formula>
    </cfRule>
  </conditionalFormatting>
  <conditionalFormatting sqref="AG26">
    <cfRule type="cellIs" dxfId="439" priority="649" operator="equal">
      <formula>"MEDIO"</formula>
    </cfRule>
  </conditionalFormatting>
  <conditionalFormatting sqref="AG26">
    <cfRule type="cellIs" dxfId="438" priority="661" operator="equal">
      <formula>#REF!</formula>
    </cfRule>
  </conditionalFormatting>
  <conditionalFormatting sqref="AG26">
    <cfRule type="colorScale" priority="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5">
    <cfRule type="cellIs" dxfId="437" priority="623" operator="equal">
      <formula>FALSE</formula>
    </cfRule>
    <cfRule type="cellIs" dxfId="436" priority="624" operator="equal">
      <formula>"IMPORTANTE"</formula>
    </cfRule>
    <cfRule type="cellIs" dxfId="435" priority="625" operator="equal">
      <formula>"MODERADO"</formula>
    </cfRule>
    <cfRule type="cellIs" dxfId="434" priority="626" operator="equal">
      <formula>"TOLERABLE"</formula>
    </cfRule>
    <cfRule type="cellIs" dxfId="433" priority="627" operator="equal">
      <formula>"TRIVIAL"</formula>
    </cfRule>
    <cfRule type="cellIs" dxfId="432" priority="628" operator="equal">
      <formula>"T'Sede AVIANCA'!"</formula>
    </cfRule>
    <cfRule type="cellIs" dxfId="431" priority="635" operator="equal">
      <formula>"MEDIANAMENTE ACEPTABLE"</formula>
    </cfRule>
    <cfRule type="cellIs" dxfId="430" priority="636" operator="equal">
      <formula>"ACEPTABLE"</formula>
    </cfRule>
    <cfRule type="cellIs" dxfId="429" priority="637" operator="equal">
      <formula>"NO ACEPTABLE"</formula>
    </cfRule>
    <cfRule type="cellIs" dxfId="428" priority="638" stopIfTrue="1" operator="equal">
      <formula>"BAJO"</formula>
    </cfRule>
    <cfRule type="cellIs" dxfId="427" priority="639" stopIfTrue="1" operator="equal">
      <formula>"MEDIO"</formula>
    </cfRule>
    <cfRule type="cellIs" dxfId="426" priority="640" stopIfTrue="1" operator="equal">
      <formula>"ALTO"</formula>
    </cfRule>
  </conditionalFormatting>
  <conditionalFormatting sqref="AH25">
    <cfRule type="cellIs" dxfId="425" priority="633" operator="equal">
      <formula>"MEDIO"</formula>
    </cfRule>
    <cfRule type="cellIs" dxfId="424" priority="634" operator="equal">
      <formula>"MEDIO"</formula>
    </cfRule>
  </conditionalFormatting>
  <conditionalFormatting sqref="AH25">
    <cfRule type="cellIs" dxfId="423" priority="631" operator="equal">
      <formula>"ALTO"</formula>
    </cfRule>
    <cfRule type="cellIs" dxfId="422" priority="632" operator="equal">
      <formula>"MEDIO"</formula>
    </cfRule>
  </conditionalFormatting>
  <conditionalFormatting sqref="AH25">
    <cfRule type="cellIs" dxfId="421" priority="630" operator="equal">
      <formula>"BAJO"</formula>
    </cfRule>
  </conditionalFormatting>
  <conditionalFormatting sqref="AH25">
    <cfRule type="cellIs" dxfId="420" priority="629" operator="equal">
      <formula>"MEDIO"</formula>
    </cfRule>
  </conditionalFormatting>
  <conditionalFormatting sqref="AH25">
    <cfRule type="cellIs" dxfId="419" priority="641" operator="equal">
      <formula>#REF!</formula>
    </cfRule>
  </conditionalFormatting>
  <conditionalFormatting sqref="AH25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">
    <cfRule type="cellIs" dxfId="418" priority="603" operator="equal">
      <formula>FALSE</formula>
    </cfRule>
    <cfRule type="cellIs" dxfId="417" priority="604" operator="equal">
      <formula>"IMPORTANTE"</formula>
    </cfRule>
    <cfRule type="cellIs" dxfId="416" priority="605" operator="equal">
      <formula>"MODERADO"</formula>
    </cfRule>
    <cfRule type="cellIs" dxfId="415" priority="606" operator="equal">
      <formula>"TOLERABLE"</formula>
    </cfRule>
    <cfRule type="cellIs" dxfId="414" priority="607" operator="equal">
      <formula>"TRIVIAL"</formula>
    </cfRule>
    <cfRule type="cellIs" dxfId="413" priority="608" operator="equal">
      <formula>"T'Sede AVIANCA'!"</formula>
    </cfRule>
    <cfRule type="cellIs" dxfId="412" priority="615" operator="equal">
      <formula>"MEDIANAMENTE ACEPTABLE"</formula>
    </cfRule>
    <cfRule type="cellIs" dxfId="411" priority="616" operator="equal">
      <formula>"ACEPTABLE"</formula>
    </cfRule>
    <cfRule type="cellIs" dxfId="410" priority="617" operator="equal">
      <formula>"NO ACEPTABLE"</formula>
    </cfRule>
    <cfRule type="cellIs" dxfId="409" priority="618" stopIfTrue="1" operator="equal">
      <formula>"BAJO"</formula>
    </cfRule>
    <cfRule type="cellIs" dxfId="408" priority="619" stopIfTrue="1" operator="equal">
      <formula>"MEDIO"</formula>
    </cfRule>
    <cfRule type="cellIs" dxfId="407" priority="620" stopIfTrue="1" operator="equal">
      <formula>"ALTO"</formula>
    </cfRule>
  </conditionalFormatting>
  <conditionalFormatting sqref="AG25">
    <cfRule type="cellIs" dxfId="406" priority="613" operator="equal">
      <formula>"MEDIO"</formula>
    </cfRule>
    <cfRule type="cellIs" dxfId="405" priority="614" operator="equal">
      <formula>"MEDIO"</formula>
    </cfRule>
  </conditionalFormatting>
  <conditionalFormatting sqref="AG25">
    <cfRule type="cellIs" dxfId="404" priority="611" operator="equal">
      <formula>"ALTO"</formula>
    </cfRule>
    <cfRule type="cellIs" dxfId="403" priority="612" operator="equal">
      <formula>"MEDIO"</formula>
    </cfRule>
  </conditionalFormatting>
  <conditionalFormatting sqref="AG25">
    <cfRule type="cellIs" dxfId="402" priority="610" operator="equal">
      <formula>"BAJO"</formula>
    </cfRule>
  </conditionalFormatting>
  <conditionalFormatting sqref="AG25">
    <cfRule type="cellIs" dxfId="401" priority="609" operator="equal">
      <formula>"MEDIO"</formula>
    </cfRule>
  </conditionalFormatting>
  <conditionalFormatting sqref="AG25">
    <cfRule type="cellIs" dxfId="400" priority="621" operator="equal">
      <formula>#REF!</formula>
    </cfRule>
  </conditionalFormatting>
  <conditionalFormatting sqref="AG25">
    <cfRule type="colorScale" priority="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30 U28:V30">
    <cfRule type="cellIs" dxfId="399" priority="581" operator="equal">
      <formula>FALSE</formula>
    </cfRule>
    <cfRule type="cellIs" dxfId="398" priority="582" operator="equal">
      <formula>"IMPORTANTE"</formula>
    </cfRule>
    <cfRule type="cellIs" dxfId="397" priority="583" operator="equal">
      <formula>"MODERADO"</formula>
    </cfRule>
    <cfRule type="cellIs" dxfId="396" priority="584" operator="equal">
      <formula>"TOLERABLE"</formula>
    </cfRule>
    <cfRule type="cellIs" dxfId="395" priority="585" operator="equal">
      <formula>"TRIVIAL"</formula>
    </cfRule>
    <cfRule type="cellIs" dxfId="394" priority="586" operator="equal">
      <formula>"T'Sede AVIANCA'!"</formula>
    </cfRule>
    <cfRule type="cellIs" dxfId="393" priority="593" operator="equal">
      <formula>"MEDIANAMENTE ACEPTABLE"</formula>
    </cfRule>
    <cfRule type="cellIs" dxfId="392" priority="594" operator="equal">
      <formula>"ACEPTABLE"</formula>
    </cfRule>
    <cfRule type="cellIs" dxfId="391" priority="595" operator="equal">
      <formula>"NO ACEPTABLE"</formula>
    </cfRule>
    <cfRule type="cellIs" dxfId="390" priority="596" stopIfTrue="1" operator="equal">
      <formula>"BAJO"</formula>
    </cfRule>
    <cfRule type="cellIs" dxfId="389" priority="597" stopIfTrue="1" operator="equal">
      <formula>"MEDIO"</formula>
    </cfRule>
    <cfRule type="cellIs" dxfId="388" priority="598" stopIfTrue="1" operator="equal">
      <formula>"ALTO"</formula>
    </cfRule>
  </conditionalFormatting>
  <conditionalFormatting sqref="AG28:AH30 U28:V30">
    <cfRule type="cellIs" dxfId="387" priority="591" operator="equal">
      <formula>"MEDIO"</formula>
    </cfRule>
    <cfRule type="cellIs" dxfId="386" priority="592" operator="equal">
      <formula>"MEDIO"</formula>
    </cfRule>
  </conditionalFormatting>
  <conditionalFormatting sqref="AG28:AH30 U28:V30">
    <cfRule type="cellIs" dxfId="385" priority="589" operator="equal">
      <formula>"ALTO"</formula>
    </cfRule>
    <cfRule type="cellIs" dxfId="384" priority="590" operator="equal">
      <formula>"MEDIO"</formula>
    </cfRule>
  </conditionalFormatting>
  <conditionalFormatting sqref="AG28:AH30 U28:V30">
    <cfRule type="cellIs" dxfId="383" priority="588" operator="equal">
      <formula>"BAJO"</formula>
    </cfRule>
  </conditionalFormatting>
  <conditionalFormatting sqref="AG28:AH30 U28:V30">
    <cfRule type="cellIs" dxfId="382" priority="587" operator="equal">
      <formula>"MEDIO"</formula>
    </cfRule>
  </conditionalFormatting>
  <conditionalFormatting sqref="AG28:AH30 U28:V30">
    <cfRule type="cellIs" dxfId="381" priority="599" operator="equal">
      <formula>#REF!</formula>
    </cfRule>
  </conditionalFormatting>
  <conditionalFormatting sqref="T28:T30 AF28:AF30">
    <cfRule type="cellIs" dxfId="380" priority="580" operator="equal">
      <formula>0</formula>
    </cfRule>
  </conditionalFormatting>
  <conditionalFormatting sqref="G28:G30">
    <cfRule type="cellIs" dxfId="379" priority="579" operator="equal">
      <formula>FALSE</formula>
    </cfRule>
  </conditionalFormatting>
  <conditionalFormatting sqref="U28:U30"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30">
    <cfRule type="colorScale" priority="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:V30">
    <cfRule type="colorScale" priority="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 G33:G34">
    <cfRule type="cellIs" dxfId="378" priority="555" operator="equal">
      <formula>FALSE</formula>
    </cfRule>
  </conditionalFormatting>
  <conditionalFormatting sqref="AG31:AH31 U31:V31 U33:V34 AG33:AH34">
    <cfRule type="cellIs" dxfId="377" priority="557" operator="equal">
      <formula>FALSE</formula>
    </cfRule>
    <cfRule type="cellIs" dxfId="376" priority="558" operator="equal">
      <formula>"IMPORTANTE"</formula>
    </cfRule>
    <cfRule type="cellIs" dxfId="375" priority="559" operator="equal">
      <formula>"MODERADO"</formula>
    </cfRule>
    <cfRule type="cellIs" dxfId="374" priority="560" operator="equal">
      <formula>"TOLERABLE"</formula>
    </cfRule>
    <cfRule type="cellIs" dxfId="373" priority="561" operator="equal">
      <formula>"TRIVIAL"</formula>
    </cfRule>
    <cfRule type="cellIs" dxfId="372" priority="562" operator="equal">
      <formula>"T'Sede AVIANCA'!"</formula>
    </cfRule>
    <cfRule type="cellIs" dxfId="371" priority="569" operator="equal">
      <formula>"MEDIANAMENTE ACEPTABLE"</formula>
    </cfRule>
    <cfRule type="cellIs" dxfId="370" priority="570" operator="equal">
      <formula>"ACEPTABLE"</formula>
    </cfRule>
    <cfRule type="cellIs" dxfId="369" priority="571" operator="equal">
      <formula>"NO ACEPTABLE"</formula>
    </cfRule>
    <cfRule type="cellIs" dxfId="368" priority="572" stopIfTrue="1" operator="equal">
      <formula>"BAJO"</formula>
    </cfRule>
    <cfRule type="cellIs" dxfId="367" priority="573" stopIfTrue="1" operator="equal">
      <formula>"MEDIO"</formula>
    </cfRule>
    <cfRule type="cellIs" dxfId="366" priority="574" stopIfTrue="1" operator="equal">
      <formula>"ALTO"</formula>
    </cfRule>
  </conditionalFormatting>
  <conditionalFormatting sqref="AG31:AH31 U31:V31 U33:V34 AG33:AH34">
    <cfRule type="cellIs" dxfId="365" priority="567" operator="equal">
      <formula>"MEDIO"</formula>
    </cfRule>
    <cfRule type="cellIs" dxfId="364" priority="568" operator="equal">
      <formula>"MEDIO"</formula>
    </cfRule>
  </conditionalFormatting>
  <conditionalFormatting sqref="AG31:AH31 U31:V31 U33:V34 AG33:AH34">
    <cfRule type="cellIs" dxfId="363" priority="565" operator="equal">
      <formula>"ALTO"</formula>
    </cfRule>
    <cfRule type="cellIs" dxfId="362" priority="566" operator="equal">
      <formula>"MEDIO"</formula>
    </cfRule>
  </conditionalFormatting>
  <conditionalFormatting sqref="AG31:AH31 U31:V31 U33:V34 AG33:AH34">
    <cfRule type="cellIs" dxfId="361" priority="564" operator="equal">
      <formula>"BAJO"</formula>
    </cfRule>
  </conditionalFormatting>
  <conditionalFormatting sqref="AG31:AH31 U31:V31 U33:V34 AG33:AH34">
    <cfRule type="cellIs" dxfId="360" priority="563" operator="equal">
      <formula>"MEDIO"</formula>
    </cfRule>
  </conditionalFormatting>
  <conditionalFormatting sqref="AG31:AH31 U31:V31 U33:V34 AG33:AH34">
    <cfRule type="cellIs" dxfId="359" priority="575" operator="equal">
      <formula>#REF!</formula>
    </cfRule>
  </conditionalFormatting>
  <conditionalFormatting sqref="T31 AF31 AF33:AF34 T33:T34">
    <cfRule type="cellIs" dxfId="358" priority="556" operator="equal">
      <formula>0</formula>
    </cfRule>
  </conditionalFormatting>
  <conditionalFormatting sqref="U33:U34 U31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31 AG33:AH34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3:V34 V31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V35 AG35:AH35">
    <cfRule type="cellIs" dxfId="357" priority="533" operator="equal">
      <formula>FALSE</formula>
    </cfRule>
    <cfRule type="cellIs" dxfId="356" priority="534" operator="equal">
      <formula>"IMPORTANTE"</formula>
    </cfRule>
    <cfRule type="cellIs" dxfId="355" priority="535" operator="equal">
      <formula>"MODERADO"</formula>
    </cfRule>
    <cfRule type="cellIs" dxfId="354" priority="536" operator="equal">
      <formula>"TOLERABLE"</formula>
    </cfRule>
    <cfRule type="cellIs" dxfId="353" priority="537" operator="equal">
      <formula>"TRIVIAL"</formula>
    </cfRule>
    <cfRule type="cellIs" dxfId="352" priority="538" operator="equal">
      <formula>"T'Sede AVIANCA'!"</formula>
    </cfRule>
    <cfRule type="cellIs" dxfId="351" priority="545" operator="equal">
      <formula>"MEDIANAMENTE ACEPTABLE"</formula>
    </cfRule>
    <cfRule type="cellIs" dxfId="350" priority="546" operator="equal">
      <formula>"ACEPTABLE"</formula>
    </cfRule>
    <cfRule type="cellIs" dxfId="349" priority="547" operator="equal">
      <formula>"NO ACEPTABLE"</formula>
    </cfRule>
    <cfRule type="cellIs" dxfId="348" priority="548" stopIfTrue="1" operator="equal">
      <formula>"BAJO"</formula>
    </cfRule>
    <cfRule type="cellIs" dxfId="347" priority="549" stopIfTrue="1" operator="equal">
      <formula>"MEDIO"</formula>
    </cfRule>
    <cfRule type="cellIs" dxfId="346" priority="550" stopIfTrue="1" operator="equal">
      <formula>"ALTO"</formula>
    </cfRule>
  </conditionalFormatting>
  <conditionalFormatting sqref="U35:V35 AG35:AH35">
    <cfRule type="cellIs" dxfId="345" priority="543" operator="equal">
      <formula>"MEDIO"</formula>
    </cfRule>
    <cfRule type="cellIs" dxfId="344" priority="544" operator="equal">
      <formula>"MEDIO"</formula>
    </cfRule>
  </conditionalFormatting>
  <conditionalFormatting sqref="U35:V35 AG35:AH35">
    <cfRule type="cellIs" dxfId="343" priority="541" operator="equal">
      <formula>"ALTO"</formula>
    </cfRule>
    <cfRule type="cellIs" dxfId="342" priority="542" operator="equal">
      <formula>"MEDIO"</formula>
    </cfRule>
  </conditionalFormatting>
  <conditionalFormatting sqref="U35:V35 AG35:AH35">
    <cfRule type="cellIs" dxfId="341" priority="540" operator="equal">
      <formula>"BAJO"</formula>
    </cfRule>
  </conditionalFormatting>
  <conditionalFormatting sqref="U35:V35 AG35:AH35">
    <cfRule type="cellIs" dxfId="340" priority="539" operator="equal">
      <formula>"MEDIO"</formula>
    </cfRule>
  </conditionalFormatting>
  <conditionalFormatting sqref="U35:V35 AG35:AH35">
    <cfRule type="cellIs" dxfId="339" priority="551" operator="equal">
      <formula>#REF!</formula>
    </cfRule>
  </conditionalFormatting>
  <conditionalFormatting sqref="T35 AF35">
    <cfRule type="cellIs" dxfId="338" priority="532" operator="equal">
      <formula>0</formula>
    </cfRule>
  </conditionalFormatting>
  <conditionalFormatting sqref="G35">
    <cfRule type="cellIs" dxfId="337" priority="531" operator="equal">
      <formula>FALSE</formula>
    </cfRule>
  </conditionalFormatting>
  <conditionalFormatting sqref="U19:U20">
    <cfRule type="colorScale" priority="3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H20">
    <cfRule type="colorScale" priority="3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9:V20">
    <cfRule type="colorScale" priority="3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">
    <cfRule type="colorScale" priority="38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3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2">
    <cfRule type="colorScale" priority="3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">
    <cfRule type="colorScale" priority="3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">
    <cfRule type="colorScale" priority="3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5:AH35">
    <cfRule type="colorScale" priority="3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5">
    <cfRule type="colorScale" priority="3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">
    <cfRule type="colorScale" priority="3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2:AH42">
    <cfRule type="colorScale" priority="3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2">
    <cfRule type="colorScale" priority="3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1:V61 AG61:AH61 AG63:AH65 U63:V65">
    <cfRule type="cellIs" dxfId="336" priority="479" operator="equal">
      <formula>#REF!</formula>
    </cfRule>
  </conditionalFormatting>
  <conditionalFormatting sqref="U44">
    <cfRule type="colorScale" priority="38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4:AH44">
    <cfRule type="colorScale" priority="3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4">
    <cfRule type="colorScale" priority="3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43 T43">
    <cfRule type="cellIs" dxfId="335" priority="435" operator="equal">
      <formula>0</formula>
    </cfRule>
  </conditionalFormatting>
  <conditionalFormatting sqref="G43">
    <cfRule type="cellIs" dxfId="334" priority="455" operator="equal">
      <formula>FALSE</formula>
    </cfRule>
  </conditionalFormatting>
  <conditionalFormatting sqref="AG43:AH43 U43:V43">
    <cfRule type="cellIs" dxfId="333" priority="436" operator="equal">
      <formula>FALSE</formula>
    </cfRule>
    <cfRule type="cellIs" dxfId="332" priority="437" operator="equal">
      <formula>"IMPORTANTE"</formula>
    </cfRule>
    <cfRule type="cellIs" dxfId="331" priority="438" operator="equal">
      <formula>"MODERADO"</formula>
    </cfRule>
    <cfRule type="cellIs" dxfId="330" priority="439" operator="equal">
      <formula>"TOLERABLE"</formula>
    </cfRule>
    <cfRule type="cellIs" dxfId="329" priority="440" operator="equal">
      <formula>"TRIVIAL"</formula>
    </cfRule>
    <cfRule type="cellIs" dxfId="328" priority="441" operator="equal">
      <formula>"T'Sede AVIANCA'!"</formula>
    </cfRule>
    <cfRule type="cellIs" dxfId="327" priority="448" operator="equal">
      <formula>"MEDIANAMENTE ACEPTABLE"</formula>
    </cfRule>
    <cfRule type="cellIs" dxfId="326" priority="449" operator="equal">
      <formula>"ACEPTABLE"</formula>
    </cfRule>
    <cfRule type="cellIs" dxfId="325" priority="450" operator="equal">
      <formula>"NO ACEPTABLE"</formula>
    </cfRule>
    <cfRule type="cellIs" dxfId="324" priority="451" stopIfTrue="1" operator="equal">
      <formula>"BAJO"</formula>
    </cfRule>
    <cfRule type="cellIs" dxfId="323" priority="452" stopIfTrue="1" operator="equal">
      <formula>"MEDIO"</formula>
    </cfRule>
    <cfRule type="cellIs" dxfId="322" priority="453" stopIfTrue="1" operator="equal">
      <formula>"ALTO"</formula>
    </cfRule>
  </conditionalFormatting>
  <conditionalFormatting sqref="AG43:AH43 U43:V43">
    <cfRule type="cellIs" dxfId="321" priority="446" operator="equal">
      <formula>"MEDIO"</formula>
    </cfRule>
    <cfRule type="cellIs" dxfId="320" priority="447" operator="equal">
      <formula>"MEDIO"</formula>
    </cfRule>
  </conditionalFormatting>
  <conditionalFormatting sqref="AG43:AH43 U43:V43">
    <cfRule type="cellIs" dxfId="319" priority="444" operator="equal">
      <formula>"ALTO"</formula>
    </cfRule>
    <cfRule type="cellIs" dxfId="318" priority="445" operator="equal">
      <formula>"MEDIO"</formula>
    </cfRule>
  </conditionalFormatting>
  <conditionalFormatting sqref="AG43:AH43 U43:V43">
    <cfRule type="cellIs" dxfId="317" priority="443" operator="equal">
      <formula>"BAJO"</formula>
    </cfRule>
  </conditionalFormatting>
  <conditionalFormatting sqref="AG43:AH43 U43:V43">
    <cfRule type="cellIs" dxfId="316" priority="442" operator="equal">
      <formula>"MEDIO"</formula>
    </cfRule>
  </conditionalFormatting>
  <conditionalFormatting sqref="AG43:AH43 U43:V43">
    <cfRule type="cellIs" dxfId="315" priority="454" operator="equal">
      <formula>#REF!</formula>
    </cfRule>
  </conditionalFormatting>
  <conditionalFormatting sqref="U43">
    <cfRule type="colorScale" priority="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3:AH43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3"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6 U53 U68 U55:U59">
    <cfRule type="colorScale" priority="38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6:AH66 AG53:AH53 AG68:AH68 AG55:AH59">
    <cfRule type="colorScale" priority="38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 V66 V68 V55:V59">
    <cfRule type="colorScale" priority="38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3:U65 U61">
    <cfRule type="colorScale" priority="3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1:AH61 AG63:AH65">
    <cfRule type="colorScale" priority="3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3:V65 V61">
    <cfRule type="colorScale" priority="3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5:V45 AG45:AH45">
    <cfRule type="cellIs" dxfId="314" priority="363" operator="equal">
      <formula>FALSE</formula>
    </cfRule>
    <cfRule type="cellIs" dxfId="313" priority="364" operator="equal">
      <formula>"IMPORTANTE"</formula>
    </cfRule>
    <cfRule type="cellIs" dxfId="312" priority="365" operator="equal">
      <formula>"MODERADO"</formula>
    </cfRule>
    <cfRule type="cellIs" dxfId="311" priority="366" operator="equal">
      <formula>"TOLERABLE"</formula>
    </cfRule>
    <cfRule type="cellIs" dxfId="310" priority="367" operator="equal">
      <formula>"TRIVIAL"</formula>
    </cfRule>
    <cfRule type="cellIs" dxfId="309" priority="368" operator="equal">
      <formula>"T'Sede AVIANCA'!"</formula>
    </cfRule>
    <cfRule type="cellIs" dxfId="308" priority="375" operator="equal">
      <formula>"MEDIANAMENTE ACEPTABLE"</formula>
    </cfRule>
    <cfRule type="cellIs" dxfId="307" priority="376" operator="equal">
      <formula>"ACEPTABLE"</formula>
    </cfRule>
    <cfRule type="cellIs" dxfId="306" priority="377" operator="equal">
      <formula>"NO ACEPTABLE"</formula>
    </cfRule>
    <cfRule type="cellIs" dxfId="305" priority="378" stopIfTrue="1" operator="equal">
      <formula>"BAJO"</formula>
    </cfRule>
    <cfRule type="cellIs" dxfId="304" priority="379" stopIfTrue="1" operator="equal">
      <formula>"MEDIO"</formula>
    </cfRule>
    <cfRule type="cellIs" dxfId="303" priority="380" stopIfTrue="1" operator="equal">
      <formula>"ALTO"</formula>
    </cfRule>
  </conditionalFormatting>
  <conditionalFormatting sqref="U45:V45 AG45:AH45">
    <cfRule type="cellIs" dxfId="302" priority="373" operator="equal">
      <formula>"MEDIO"</formula>
    </cfRule>
    <cfRule type="cellIs" dxfId="301" priority="374" operator="equal">
      <formula>"MEDIO"</formula>
    </cfRule>
  </conditionalFormatting>
  <conditionalFormatting sqref="U45:V45 AG45:AH45">
    <cfRule type="cellIs" dxfId="300" priority="371" operator="equal">
      <formula>"ALTO"</formula>
    </cfRule>
    <cfRule type="cellIs" dxfId="299" priority="372" operator="equal">
      <formula>"MEDIO"</formula>
    </cfRule>
  </conditionalFormatting>
  <conditionalFormatting sqref="U45:V45 AG45:AH45">
    <cfRule type="cellIs" dxfId="298" priority="370" operator="equal">
      <formula>"BAJO"</formula>
    </cfRule>
  </conditionalFormatting>
  <conditionalFormatting sqref="U45:V45 AG45:AH45">
    <cfRule type="cellIs" dxfId="297" priority="369" operator="equal">
      <formula>"MEDIO"</formula>
    </cfRule>
  </conditionalFormatting>
  <conditionalFormatting sqref="U45:V45 AG45:AH45">
    <cfRule type="cellIs" dxfId="296" priority="381" operator="equal">
      <formula>#REF!</formula>
    </cfRule>
  </conditionalFormatting>
  <conditionalFormatting sqref="T45 AF45">
    <cfRule type="cellIs" dxfId="295" priority="362" operator="equal">
      <formula>0</formula>
    </cfRule>
  </conditionalFormatting>
  <conditionalFormatting sqref="G45">
    <cfRule type="cellIs" dxfId="294" priority="361" operator="equal">
      <formula>FALSE</formula>
    </cfRule>
  </conditionalFormatting>
  <conditionalFormatting sqref="U45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5:AH45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5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 U50:V50">
    <cfRule type="cellIs" dxfId="293" priority="339" operator="equal">
      <formula>FALSE</formula>
    </cfRule>
    <cfRule type="cellIs" dxfId="292" priority="340" operator="equal">
      <formula>"IMPORTANTE"</formula>
    </cfRule>
    <cfRule type="cellIs" dxfId="291" priority="341" operator="equal">
      <formula>"MODERADO"</formula>
    </cfRule>
    <cfRule type="cellIs" dxfId="290" priority="342" operator="equal">
      <formula>"TOLERABLE"</formula>
    </cfRule>
    <cfRule type="cellIs" dxfId="289" priority="343" operator="equal">
      <formula>"TRIVIAL"</formula>
    </cfRule>
    <cfRule type="cellIs" dxfId="288" priority="344" operator="equal">
      <formula>"T'Sede AVIANCA'!"</formula>
    </cfRule>
    <cfRule type="cellIs" dxfId="287" priority="351" operator="equal">
      <formula>"MEDIANAMENTE ACEPTABLE"</formula>
    </cfRule>
    <cfRule type="cellIs" dxfId="286" priority="352" operator="equal">
      <formula>"ACEPTABLE"</formula>
    </cfRule>
    <cfRule type="cellIs" dxfId="285" priority="353" operator="equal">
      <formula>"NO ACEPTABLE"</formula>
    </cfRule>
    <cfRule type="cellIs" dxfId="284" priority="354" stopIfTrue="1" operator="equal">
      <formula>"BAJO"</formula>
    </cfRule>
    <cfRule type="cellIs" dxfId="283" priority="355" stopIfTrue="1" operator="equal">
      <formula>"MEDIO"</formula>
    </cfRule>
    <cfRule type="cellIs" dxfId="282" priority="356" stopIfTrue="1" operator="equal">
      <formula>"ALTO"</formula>
    </cfRule>
  </conditionalFormatting>
  <conditionalFormatting sqref="AG50:AH50 U50:V50">
    <cfRule type="cellIs" dxfId="281" priority="349" operator="equal">
      <formula>"MEDIO"</formula>
    </cfRule>
    <cfRule type="cellIs" dxfId="280" priority="350" operator="equal">
      <formula>"MEDIO"</formula>
    </cfRule>
  </conditionalFormatting>
  <conditionalFormatting sqref="AG50:AH50 U50:V50">
    <cfRule type="cellIs" dxfId="279" priority="347" operator="equal">
      <formula>"ALTO"</formula>
    </cfRule>
    <cfRule type="cellIs" dxfId="278" priority="348" operator="equal">
      <formula>"MEDIO"</formula>
    </cfRule>
  </conditionalFormatting>
  <conditionalFormatting sqref="AG50:AH50 U50:V50">
    <cfRule type="cellIs" dxfId="277" priority="346" operator="equal">
      <formula>"BAJO"</formula>
    </cfRule>
  </conditionalFormatting>
  <conditionalFormatting sqref="AG50:AH50 U50:V50">
    <cfRule type="cellIs" dxfId="276" priority="345" operator="equal">
      <formula>"MEDIO"</formula>
    </cfRule>
  </conditionalFormatting>
  <conditionalFormatting sqref="AG50:AH50 U50:V50">
    <cfRule type="cellIs" dxfId="275" priority="357" operator="equal">
      <formula>#REF!</formula>
    </cfRule>
  </conditionalFormatting>
  <conditionalFormatting sqref="AF50 T50">
    <cfRule type="cellIs" dxfId="274" priority="338" operator="equal">
      <formula>0</formula>
    </cfRule>
  </conditionalFormatting>
  <conditionalFormatting sqref="G50">
    <cfRule type="cellIs" dxfId="273" priority="337" operator="equal">
      <formula>FALSE</formula>
    </cfRule>
  </conditionalFormatting>
  <conditionalFormatting sqref="U50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2:V62 AG62:AH62">
    <cfRule type="cellIs" dxfId="272" priority="316" operator="equal">
      <formula>FALSE</formula>
    </cfRule>
    <cfRule type="cellIs" dxfId="271" priority="317" operator="equal">
      <formula>"IMPORTANTE"</formula>
    </cfRule>
    <cfRule type="cellIs" dxfId="270" priority="318" operator="equal">
      <formula>"MODERADO"</formula>
    </cfRule>
    <cfRule type="cellIs" dxfId="269" priority="319" operator="equal">
      <formula>"TOLERABLE"</formula>
    </cfRule>
    <cfRule type="cellIs" dxfId="268" priority="320" operator="equal">
      <formula>"TRIVIAL"</formula>
    </cfRule>
    <cfRule type="cellIs" dxfId="267" priority="321" operator="equal">
      <formula>"T'Sede AVIANCA'!"</formula>
    </cfRule>
    <cfRule type="cellIs" dxfId="266" priority="328" operator="equal">
      <formula>"MEDIANAMENTE ACEPTABLE"</formula>
    </cfRule>
    <cfRule type="cellIs" dxfId="265" priority="329" operator="equal">
      <formula>"ACEPTABLE"</formula>
    </cfRule>
    <cfRule type="cellIs" dxfId="264" priority="330" operator="equal">
      <formula>"NO ACEPTABLE"</formula>
    </cfRule>
    <cfRule type="cellIs" dxfId="263" priority="331" stopIfTrue="1" operator="equal">
      <formula>"BAJO"</formula>
    </cfRule>
    <cfRule type="cellIs" dxfId="262" priority="332" stopIfTrue="1" operator="equal">
      <formula>"MEDIO"</formula>
    </cfRule>
    <cfRule type="cellIs" dxfId="261" priority="333" stopIfTrue="1" operator="equal">
      <formula>"ALTO"</formula>
    </cfRule>
  </conditionalFormatting>
  <conditionalFormatting sqref="U62:V62 AG62:AH62">
    <cfRule type="cellIs" dxfId="260" priority="326" operator="equal">
      <formula>"MEDIO"</formula>
    </cfRule>
    <cfRule type="cellIs" dxfId="259" priority="327" operator="equal">
      <formula>"MEDIO"</formula>
    </cfRule>
  </conditionalFormatting>
  <conditionalFormatting sqref="U62:V62 AG62:AH62">
    <cfRule type="cellIs" dxfId="258" priority="324" operator="equal">
      <formula>"ALTO"</formula>
    </cfRule>
    <cfRule type="cellIs" dxfId="257" priority="325" operator="equal">
      <formula>"MEDIO"</formula>
    </cfRule>
  </conditionalFormatting>
  <conditionalFormatting sqref="U62:V62 AG62:AH62">
    <cfRule type="cellIs" dxfId="256" priority="323" operator="equal">
      <formula>"BAJO"</formula>
    </cfRule>
  </conditionalFormatting>
  <conditionalFormatting sqref="U62:V62 AG62:AH62">
    <cfRule type="cellIs" dxfId="255" priority="322" operator="equal">
      <formula>"MEDIO"</formula>
    </cfRule>
  </conditionalFormatting>
  <conditionalFormatting sqref="AF62 T62">
    <cfRule type="cellIs" dxfId="254" priority="315" operator="equal">
      <formula>0</formula>
    </cfRule>
  </conditionalFormatting>
  <conditionalFormatting sqref="G62">
    <cfRule type="cellIs" dxfId="253" priority="314" operator="equal">
      <formula>FALSE</formula>
    </cfRule>
  </conditionalFormatting>
  <conditionalFormatting sqref="U62:V62 AG62:AH62">
    <cfRule type="cellIs" dxfId="252" priority="313" operator="equal">
      <formula>#REF!</formula>
    </cfRule>
  </conditionalFormatting>
  <conditionalFormatting sqref="U62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2:AH6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7:AH67 U67:V67">
    <cfRule type="cellIs" dxfId="251" priority="291" operator="equal">
      <formula>FALSE</formula>
    </cfRule>
    <cfRule type="cellIs" dxfId="250" priority="292" operator="equal">
      <formula>"IMPORTANTE"</formula>
    </cfRule>
    <cfRule type="cellIs" dxfId="249" priority="293" operator="equal">
      <formula>"MODERADO"</formula>
    </cfRule>
    <cfRule type="cellIs" dxfId="248" priority="294" operator="equal">
      <formula>"TOLERABLE"</formula>
    </cfRule>
    <cfRule type="cellIs" dxfId="247" priority="295" operator="equal">
      <formula>"TRIVIAL"</formula>
    </cfRule>
    <cfRule type="cellIs" dxfId="246" priority="296" operator="equal">
      <formula>"T'Sede AVIANCA'!"</formula>
    </cfRule>
    <cfRule type="cellIs" dxfId="245" priority="303" operator="equal">
      <formula>"MEDIANAMENTE ACEPTABLE"</formula>
    </cfRule>
    <cfRule type="cellIs" dxfId="244" priority="304" operator="equal">
      <formula>"ACEPTABLE"</formula>
    </cfRule>
    <cfRule type="cellIs" dxfId="243" priority="305" operator="equal">
      <formula>"NO ACEPTABLE"</formula>
    </cfRule>
    <cfRule type="cellIs" dxfId="242" priority="306" stopIfTrue="1" operator="equal">
      <formula>"BAJO"</formula>
    </cfRule>
    <cfRule type="cellIs" dxfId="241" priority="307" stopIfTrue="1" operator="equal">
      <formula>"MEDIO"</formula>
    </cfRule>
    <cfRule type="cellIs" dxfId="240" priority="308" stopIfTrue="1" operator="equal">
      <formula>"ALTO"</formula>
    </cfRule>
  </conditionalFormatting>
  <conditionalFormatting sqref="AG67:AH67 U67:V67">
    <cfRule type="cellIs" dxfId="239" priority="301" operator="equal">
      <formula>"MEDIO"</formula>
    </cfRule>
    <cfRule type="cellIs" dxfId="238" priority="302" operator="equal">
      <formula>"MEDIO"</formula>
    </cfRule>
  </conditionalFormatting>
  <conditionalFormatting sqref="AG67:AH67 U67:V67">
    <cfRule type="cellIs" dxfId="237" priority="299" operator="equal">
      <formula>"ALTO"</formula>
    </cfRule>
    <cfRule type="cellIs" dxfId="236" priority="300" operator="equal">
      <formula>"MEDIO"</formula>
    </cfRule>
  </conditionalFormatting>
  <conditionalFormatting sqref="AG67:AH67 U67:V67">
    <cfRule type="cellIs" dxfId="235" priority="298" operator="equal">
      <formula>"BAJO"</formula>
    </cfRule>
  </conditionalFormatting>
  <conditionalFormatting sqref="AG67:AH67 U67:V67">
    <cfRule type="cellIs" dxfId="234" priority="297" operator="equal">
      <formula>"MEDIO"</formula>
    </cfRule>
  </conditionalFormatting>
  <conditionalFormatting sqref="U67:V67 AG67:AH67">
    <cfRule type="cellIs" dxfId="233" priority="309" operator="equal">
      <formula>#REF!</formula>
    </cfRule>
  </conditionalFormatting>
  <conditionalFormatting sqref="T67 AF67">
    <cfRule type="cellIs" dxfId="232" priority="290" operator="equal">
      <formula>0</formula>
    </cfRule>
  </conditionalFormatting>
  <conditionalFormatting sqref="G67">
    <cfRule type="cellIs" dxfId="231" priority="289" operator="equal">
      <formula>FALSE</formula>
    </cfRule>
  </conditionalFormatting>
  <conditionalFormatting sqref="U67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7:AH67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7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V69 AG69:AH69">
    <cfRule type="cellIs" dxfId="230" priority="267" operator="equal">
      <formula>FALSE</formula>
    </cfRule>
    <cfRule type="cellIs" dxfId="229" priority="268" operator="equal">
      <formula>"IMPORTANTE"</formula>
    </cfRule>
    <cfRule type="cellIs" dxfId="228" priority="269" operator="equal">
      <formula>"MODERADO"</formula>
    </cfRule>
    <cfRule type="cellIs" dxfId="227" priority="270" operator="equal">
      <formula>"TOLERABLE"</formula>
    </cfRule>
    <cfRule type="cellIs" dxfId="226" priority="271" operator="equal">
      <formula>"TRIVIAL"</formula>
    </cfRule>
    <cfRule type="cellIs" dxfId="225" priority="272" operator="equal">
      <formula>"T'Sede AVIANCA'!"</formula>
    </cfRule>
    <cfRule type="cellIs" dxfId="224" priority="279" operator="equal">
      <formula>"MEDIANAMENTE ACEPTABLE"</formula>
    </cfRule>
    <cfRule type="cellIs" dxfId="223" priority="280" operator="equal">
      <formula>"ACEPTABLE"</formula>
    </cfRule>
    <cfRule type="cellIs" dxfId="222" priority="281" operator="equal">
      <formula>"NO ACEPTABLE"</formula>
    </cfRule>
    <cfRule type="cellIs" dxfId="221" priority="282" stopIfTrue="1" operator="equal">
      <formula>"BAJO"</formula>
    </cfRule>
    <cfRule type="cellIs" dxfId="220" priority="283" stopIfTrue="1" operator="equal">
      <formula>"MEDIO"</formula>
    </cfRule>
    <cfRule type="cellIs" dxfId="219" priority="284" stopIfTrue="1" operator="equal">
      <formula>"ALTO"</formula>
    </cfRule>
  </conditionalFormatting>
  <conditionalFormatting sqref="U69:V69 AG69:AH69">
    <cfRule type="cellIs" dxfId="218" priority="277" operator="equal">
      <formula>"MEDIO"</formula>
    </cfRule>
    <cfRule type="cellIs" dxfId="217" priority="278" operator="equal">
      <formula>"MEDIO"</formula>
    </cfRule>
  </conditionalFormatting>
  <conditionalFormatting sqref="U69:V69 AG69:AH69">
    <cfRule type="cellIs" dxfId="216" priority="275" operator="equal">
      <formula>"ALTO"</formula>
    </cfRule>
    <cfRule type="cellIs" dxfId="215" priority="276" operator="equal">
      <formula>"MEDIO"</formula>
    </cfRule>
  </conditionalFormatting>
  <conditionalFormatting sqref="U69:V69 AG69:AH69">
    <cfRule type="cellIs" dxfId="214" priority="274" operator="equal">
      <formula>"BAJO"</formula>
    </cfRule>
  </conditionalFormatting>
  <conditionalFormatting sqref="U69:V69 AG69:AH69">
    <cfRule type="cellIs" dxfId="213" priority="273" operator="equal">
      <formula>"MEDIO"</formula>
    </cfRule>
  </conditionalFormatting>
  <conditionalFormatting sqref="AG69:AH69 U69:V69">
    <cfRule type="cellIs" dxfId="212" priority="285" operator="equal">
      <formula>#REF!</formula>
    </cfRule>
  </conditionalFormatting>
  <conditionalFormatting sqref="AF69 T69">
    <cfRule type="cellIs" dxfId="211" priority="266" operator="equal">
      <formula>0</formula>
    </cfRule>
  </conditionalFormatting>
  <conditionalFormatting sqref="G69">
    <cfRule type="cellIs" dxfId="210" priority="265" operator="equal">
      <formula>FALSE</formula>
    </cfRule>
  </conditionalFormatting>
  <conditionalFormatting sqref="U69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9:AH69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9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0">
    <cfRule type="cellIs" dxfId="209" priority="264" operator="equal">
      <formula>FALSE</formula>
    </cfRule>
  </conditionalFormatting>
  <conditionalFormatting sqref="U70:V70 AG70:AH70">
    <cfRule type="cellIs" dxfId="208" priority="242" operator="equal">
      <formula>FALSE</formula>
    </cfRule>
    <cfRule type="cellIs" dxfId="207" priority="243" operator="equal">
      <formula>"IMPORTANTE"</formula>
    </cfRule>
    <cfRule type="cellIs" dxfId="206" priority="244" operator="equal">
      <formula>"MODERADO"</formula>
    </cfRule>
    <cfRule type="cellIs" dxfId="205" priority="245" operator="equal">
      <formula>"TOLERABLE"</formula>
    </cfRule>
    <cfRule type="cellIs" dxfId="204" priority="246" operator="equal">
      <formula>"TRIVIAL"</formula>
    </cfRule>
    <cfRule type="cellIs" dxfId="203" priority="247" operator="equal">
      <formula>"T'Sede AVIANCA'!"</formula>
    </cfRule>
    <cfRule type="cellIs" dxfId="202" priority="254" operator="equal">
      <formula>"MEDIANAMENTE ACEPTABLE"</formula>
    </cfRule>
    <cfRule type="cellIs" dxfId="201" priority="255" operator="equal">
      <formula>"ACEPTABLE"</formula>
    </cfRule>
    <cfRule type="cellIs" dxfId="200" priority="256" operator="equal">
      <formula>"NO ACEPTABLE"</formula>
    </cfRule>
    <cfRule type="cellIs" dxfId="199" priority="257" stopIfTrue="1" operator="equal">
      <formula>"BAJO"</formula>
    </cfRule>
    <cfRule type="cellIs" dxfId="198" priority="258" stopIfTrue="1" operator="equal">
      <formula>"MEDIO"</formula>
    </cfRule>
    <cfRule type="cellIs" dxfId="197" priority="259" stopIfTrue="1" operator="equal">
      <formula>"ALTO"</formula>
    </cfRule>
  </conditionalFormatting>
  <conditionalFormatting sqref="U70:V70 AG70:AH70">
    <cfRule type="cellIs" dxfId="196" priority="252" operator="equal">
      <formula>"MEDIO"</formula>
    </cfRule>
    <cfRule type="cellIs" dxfId="195" priority="253" operator="equal">
      <formula>"MEDIO"</formula>
    </cfRule>
  </conditionalFormatting>
  <conditionalFormatting sqref="U70:V70 AG70:AH70">
    <cfRule type="cellIs" dxfId="194" priority="250" operator="equal">
      <formula>"ALTO"</formula>
    </cfRule>
    <cfRule type="cellIs" dxfId="193" priority="251" operator="equal">
      <formula>"MEDIO"</formula>
    </cfRule>
  </conditionalFormatting>
  <conditionalFormatting sqref="U70:V70 AG70:AH70">
    <cfRule type="cellIs" dxfId="192" priority="249" operator="equal">
      <formula>"BAJO"</formula>
    </cfRule>
  </conditionalFormatting>
  <conditionalFormatting sqref="U70:V70 AG70:AH70">
    <cfRule type="cellIs" dxfId="191" priority="248" operator="equal">
      <formula>"MEDIO"</formula>
    </cfRule>
  </conditionalFormatting>
  <conditionalFormatting sqref="U70:V70 AG70:AH70">
    <cfRule type="cellIs" dxfId="190" priority="260" operator="equal">
      <formula>#REF!</formula>
    </cfRule>
  </conditionalFormatting>
  <conditionalFormatting sqref="T70 AF70">
    <cfRule type="cellIs" dxfId="189" priority="241" operator="equal">
      <formula>0</formula>
    </cfRule>
  </conditionalFormatting>
  <conditionalFormatting sqref="U70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70:AH70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0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188" priority="219" operator="equal">
      <formula>FALSE</formula>
    </cfRule>
    <cfRule type="cellIs" dxfId="187" priority="220" operator="equal">
      <formula>"IMPORTANTE"</formula>
    </cfRule>
    <cfRule type="cellIs" dxfId="186" priority="221" operator="equal">
      <formula>"MODERADO"</formula>
    </cfRule>
    <cfRule type="cellIs" dxfId="185" priority="222" operator="equal">
      <formula>"TOLERABLE"</formula>
    </cfRule>
    <cfRule type="cellIs" dxfId="184" priority="223" operator="equal">
      <formula>"TRIVIAL"</formula>
    </cfRule>
    <cfRule type="cellIs" dxfId="183" priority="224" operator="equal">
      <formula>"T'Sede AVIANCA'!"</formula>
    </cfRule>
    <cfRule type="cellIs" dxfId="182" priority="231" operator="equal">
      <formula>"MEDIANAMENTE ACEPTABLE"</formula>
    </cfRule>
    <cfRule type="cellIs" dxfId="181" priority="232" operator="equal">
      <formula>"ACEPTABLE"</formula>
    </cfRule>
    <cfRule type="cellIs" dxfId="180" priority="233" operator="equal">
      <formula>"NO ACEPTABLE"</formula>
    </cfRule>
    <cfRule type="cellIs" dxfId="179" priority="234" stopIfTrue="1" operator="equal">
      <formula>"BAJO"</formula>
    </cfRule>
    <cfRule type="cellIs" dxfId="178" priority="235" stopIfTrue="1" operator="equal">
      <formula>"MEDIO"</formula>
    </cfRule>
    <cfRule type="cellIs" dxfId="177" priority="236" stopIfTrue="1" operator="equal">
      <formula>"ALTO"</formula>
    </cfRule>
  </conditionalFormatting>
  <conditionalFormatting sqref="U54:V54 AG54:AH54">
    <cfRule type="cellIs" dxfId="176" priority="229" operator="equal">
      <formula>"MEDIO"</formula>
    </cfRule>
    <cfRule type="cellIs" dxfId="175" priority="230" operator="equal">
      <formula>"MEDIO"</formula>
    </cfRule>
  </conditionalFormatting>
  <conditionalFormatting sqref="U54:V54 AG54:AH54">
    <cfRule type="cellIs" dxfId="174" priority="227" operator="equal">
      <formula>"ALTO"</formula>
    </cfRule>
    <cfRule type="cellIs" dxfId="173" priority="228" operator="equal">
      <formula>"MEDIO"</formula>
    </cfRule>
  </conditionalFormatting>
  <conditionalFormatting sqref="U54:V54 AG54:AH54">
    <cfRule type="cellIs" dxfId="172" priority="226" operator="equal">
      <formula>"BAJO"</formula>
    </cfRule>
  </conditionalFormatting>
  <conditionalFormatting sqref="U54:V54 AG54:AH54">
    <cfRule type="cellIs" dxfId="171" priority="225" operator="equal">
      <formula>"MEDIO"</formula>
    </cfRule>
  </conditionalFormatting>
  <conditionalFormatting sqref="AG54:AH54 U54:V54">
    <cfRule type="cellIs" dxfId="170" priority="237" operator="equal">
      <formula>#REF!</formula>
    </cfRule>
  </conditionalFormatting>
  <conditionalFormatting sqref="AF54 T54">
    <cfRule type="cellIs" dxfId="169" priority="218" operator="equal">
      <formula>0</formula>
    </cfRule>
  </conditionalFormatting>
  <conditionalFormatting sqref="G54">
    <cfRule type="cellIs" dxfId="168" priority="217" operator="equal">
      <formula>FALSE</formula>
    </cfRule>
  </conditionalFormatting>
  <conditionalFormatting sqref="U54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">
    <cfRule type="cellIs" dxfId="167" priority="216" operator="equal">
      <formula>FALSE</formula>
    </cfRule>
  </conditionalFormatting>
  <conditionalFormatting sqref="AG37:AH37 U37:V37">
    <cfRule type="cellIs" dxfId="166" priority="194" operator="equal">
      <formula>FALSE</formula>
    </cfRule>
    <cfRule type="cellIs" dxfId="165" priority="195" operator="equal">
      <formula>"IMPORTANTE"</formula>
    </cfRule>
    <cfRule type="cellIs" dxfId="164" priority="196" operator="equal">
      <formula>"MODERADO"</formula>
    </cfRule>
    <cfRule type="cellIs" dxfId="163" priority="197" operator="equal">
      <formula>"TOLERABLE"</formula>
    </cfRule>
    <cfRule type="cellIs" dxfId="162" priority="198" operator="equal">
      <formula>"TRIVIAL"</formula>
    </cfRule>
    <cfRule type="cellIs" dxfId="161" priority="199" operator="equal">
      <formula>"T'Sede AVIANCA'!"</formula>
    </cfRule>
    <cfRule type="cellIs" dxfId="160" priority="206" operator="equal">
      <formula>"MEDIANAMENTE ACEPTABLE"</formula>
    </cfRule>
    <cfRule type="cellIs" dxfId="159" priority="207" operator="equal">
      <formula>"ACEPTABLE"</formula>
    </cfRule>
    <cfRule type="cellIs" dxfId="158" priority="208" operator="equal">
      <formula>"NO ACEPTABLE"</formula>
    </cfRule>
    <cfRule type="cellIs" dxfId="157" priority="209" stopIfTrue="1" operator="equal">
      <formula>"BAJO"</formula>
    </cfRule>
    <cfRule type="cellIs" dxfId="156" priority="210" stopIfTrue="1" operator="equal">
      <formula>"MEDIO"</formula>
    </cfRule>
    <cfRule type="cellIs" dxfId="155" priority="211" stopIfTrue="1" operator="equal">
      <formula>"ALTO"</formula>
    </cfRule>
  </conditionalFormatting>
  <conditionalFormatting sqref="AG37:AH37 U37:V37">
    <cfRule type="cellIs" dxfId="154" priority="204" operator="equal">
      <formula>"MEDIO"</formula>
    </cfRule>
    <cfRule type="cellIs" dxfId="153" priority="205" operator="equal">
      <formula>"MEDIO"</formula>
    </cfRule>
  </conditionalFormatting>
  <conditionalFormatting sqref="AG37:AH37 U37:V37">
    <cfRule type="cellIs" dxfId="152" priority="202" operator="equal">
      <formula>"ALTO"</formula>
    </cfRule>
    <cfRule type="cellIs" dxfId="151" priority="203" operator="equal">
      <formula>"MEDIO"</formula>
    </cfRule>
  </conditionalFormatting>
  <conditionalFormatting sqref="AG37:AH37 U37:V37">
    <cfRule type="cellIs" dxfId="150" priority="201" operator="equal">
      <formula>"BAJO"</formula>
    </cfRule>
  </conditionalFormatting>
  <conditionalFormatting sqref="AG37:AH37 U37:V37">
    <cfRule type="cellIs" dxfId="149" priority="200" operator="equal">
      <formula>"MEDIO"</formula>
    </cfRule>
  </conditionalFormatting>
  <conditionalFormatting sqref="AG37:AH37 U37:V37">
    <cfRule type="cellIs" dxfId="148" priority="212" operator="equal">
      <formula>#REF!</formula>
    </cfRule>
  </conditionalFormatting>
  <conditionalFormatting sqref="AF37 T37">
    <cfRule type="cellIs" dxfId="147" priority="193" operator="equal">
      <formula>0</formula>
    </cfRule>
  </conditionalFormatting>
  <conditionalFormatting sqref="U37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7:AH37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7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">
    <cfRule type="cellIs" dxfId="146" priority="192" operator="equal">
      <formula>FALSE</formula>
    </cfRule>
  </conditionalFormatting>
  <conditionalFormatting sqref="AG39:AH39 U39:V39">
    <cfRule type="cellIs" dxfId="145" priority="170" operator="equal">
      <formula>FALSE</formula>
    </cfRule>
    <cfRule type="cellIs" dxfId="144" priority="171" operator="equal">
      <formula>"IMPORTANTE"</formula>
    </cfRule>
    <cfRule type="cellIs" dxfId="143" priority="172" operator="equal">
      <formula>"MODERADO"</formula>
    </cfRule>
    <cfRule type="cellIs" dxfId="142" priority="173" operator="equal">
      <formula>"TOLERABLE"</formula>
    </cfRule>
    <cfRule type="cellIs" dxfId="141" priority="174" operator="equal">
      <formula>"TRIVIAL"</formula>
    </cfRule>
    <cfRule type="cellIs" dxfId="140" priority="175" operator="equal">
      <formula>"T'Sede AVIANCA'!"</formula>
    </cfRule>
    <cfRule type="cellIs" dxfId="139" priority="182" operator="equal">
      <formula>"MEDIANAMENTE ACEPTABLE"</formula>
    </cfRule>
    <cfRule type="cellIs" dxfId="138" priority="183" operator="equal">
      <formula>"ACEPTABLE"</formula>
    </cfRule>
    <cfRule type="cellIs" dxfId="137" priority="184" operator="equal">
      <formula>"NO ACEPTABLE"</formula>
    </cfRule>
    <cfRule type="cellIs" dxfId="136" priority="185" stopIfTrue="1" operator="equal">
      <formula>"BAJO"</formula>
    </cfRule>
    <cfRule type="cellIs" dxfId="135" priority="186" stopIfTrue="1" operator="equal">
      <formula>"MEDIO"</formula>
    </cfRule>
    <cfRule type="cellIs" dxfId="134" priority="187" stopIfTrue="1" operator="equal">
      <formula>"ALTO"</formula>
    </cfRule>
  </conditionalFormatting>
  <conditionalFormatting sqref="AG39:AH39 U39:V39">
    <cfRule type="cellIs" dxfId="133" priority="180" operator="equal">
      <formula>"MEDIO"</formula>
    </cfRule>
    <cfRule type="cellIs" dxfId="132" priority="181" operator="equal">
      <formula>"MEDIO"</formula>
    </cfRule>
  </conditionalFormatting>
  <conditionalFormatting sqref="AG39:AH39 U39:V39">
    <cfRule type="cellIs" dxfId="131" priority="178" operator="equal">
      <formula>"ALTO"</formula>
    </cfRule>
    <cfRule type="cellIs" dxfId="130" priority="179" operator="equal">
      <formula>"MEDIO"</formula>
    </cfRule>
  </conditionalFormatting>
  <conditionalFormatting sqref="AG39:AH39 U39:V39">
    <cfRule type="cellIs" dxfId="129" priority="177" operator="equal">
      <formula>"BAJO"</formula>
    </cfRule>
  </conditionalFormatting>
  <conditionalFormatting sqref="AG39:AH39 U39:V39">
    <cfRule type="cellIs" dxfId="128" priority="176" operator="equal">
      <formula>"MEDIO"</formula>
    </cfRule>
  </conditionalFormatting>
  <conditionalFormatting sqref="AG39:AH39 U39:V39">
    <cfRule type="cellIs" dxfId="127" priority="188" operator="equal">
      <formula>#REF!</formula>
    </cfRule>
  </conditionalFormatting>
  <conditionalFormatting sqref="AF39 T39">
    <cfRule type="cellIs" dxfId="126" priority="169" operator="equal">
      <formula>0</formula>
    </cfRule>
  </conditionalFormatting>
  <conditionalFormatting sqref="U39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9:AH3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">
    <cfRule type="cellIs" dxfId="125" priority="145" operator="equal">
      <formula>FALSE</formula>
    </cfRule>
  </conditionalFormatting>
  <conditionalFormatting sqref="AG41:AH41 U41:V41">
    <cfRule type="cellIs" dxfId="124" priority="147" operator="equal">
      <formula>FALSE</formula>
    </cfRule>
    <cfRule type="cellIs" dxfId="123" priority="148" operator="equal">
      <formula>"IMPORTANTE"</formula>
    </cfRule>
    <cfRule type="cellIs" dxfId="122" priority="149" operator="equal">
      <formula>"MODERADO"</formula>
    </cfRule>
    <cfRule type="cellIs" dxfId="121" priority="150" operator="equal">
      <formula>"TOLERABLE"</formula>
    </cfRule>
    <cfRule type="cellIs" dxfId="120" priority="151" operator="equal">
      <formula>"TRIVIAL"</formula>
    </cfRule>
    <cfRule type="cellIs" dxfId="119" priority="152" operator="equal">
      <formula>"T'Sede AVIANCA'!"</formula>
    </cfRule>
    <cfRule type="cellIs" dxfId="118" priority="159" operator="equal">
      <formula>"MEDIANAMENTE ACEPTABLE"</formula>
    </cfRule>
    <cfRule type="cellIs" dxfId="117" priority="160" operator="equal">
      <formula>"ACEPTABLE"</formula>
    </cfRule>
    <cfRule type="cellIs" dxfId="116" priority="161" operator="equal">
      <formula>"NO ACEPTABLE"</formula>
    </cfRule>
    <cfRule type="cellIs" dxfId="115" priority="162" stopIfTrue="1" operator="equal">
      <formula>"BAJO"</formula>
    </cfRule>
    <cfRule type="cellIs" dxfId="114" priority="163" stopIfTrue="1" operator="equal">
      <formula>"MEDIO"</formula>
    </cfRule>
    <cfRule type="cellIs" dxfId="113" priority="164" stopIfTrue="1" operator="equal">
      <formula>"ALTO"</formula>
    </cfRule>
  </conditionalFormatting>
  <conditionalFormatting sqref="AG41:AH41 U41:V41">
    <cfRule type="cellIs" dxfId="112" priority="157" operator="equal">
      <formula>"MEDIO"</formula>
    </cfRule>
    <cfRule type="cellIs" dxfId="111" priority="158" operator="equal">
      <formula>"MEDIO"</formula>
    </cfRule>
  </conditionalFormatting>
  <conditionalFormatting sqref="AG41:AH41 U41:V41">
    <cfRule type="cellIs" dxfId="110" priority="155" operator="equal">
      <formula>"ALTO"</formula>
    </cfRule>
    <cfRule type="cellIs" dxfId="109" priority="156" operator="equal">
      <formula>"MEDIO"</formula>
    </cfRule>
  </conditionalFormatting>
  <conditionalFormatting sqref="AG41:AH41 U41:V41">
    <cfRule type="cellIs" dxfId="108" priority="154" operator="equal">
      <formula>"BAJO"</formula>
    </cfRule>
  </conditionalFormatting>
  <conditionalFormatting sqref="AG41:AH41 U41:V41">
    <cfRule type="cellIs" dxfId="107" priority="153" operator="equal">
      <formula>"MEDIO"</formula>
    </cfRule>
  </conditionalFormatting>
  <conditionalFormatting sqref="AG41:AH41 U41:V41">
    <cfRule type="cellIs" dxfId="106" priority="165" operator="equal">
      <formula>#REF!</formula>
    </cfRule>
  </conditionalFormatting>
  <conditionalFormatting sqref="T41 AF41">
    <cfRule type="cellIs" dxfId="105" priority="146" operator="equal">
      <formula>0</formula>
    </cfRule>
  </conditionalFormatting>
  <conditionalFormatting sqref="U41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1:AH41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1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 U18:V18">
    <cfRule type="cellIs" dxfId="104" priority="123" operator="equal">
      <formula>FALSE</formula>
    </cfRule>
    <cfRule type="cellIs" dxfId="103" priority="124" operator="equal">
      <formula>"IMPORTANTE"</formula>
    </cfRule>
    <cfRule type="cellIs" dxfId="102" priority="125" operator="equal">
      <formula>"MODERADO"</formula>
    </cfRule>
    <cfRule type="cellIs" dxfId="101" priority="126" operator="equal">
      <formula>"TOLERABLE"</formula>
    </cfRule>
    <cfRule type="cellIs" dxfId="100" priority="127" operator="equal">
      <formula>"TRIVIAL"</formula>
    </cfRule>
    <cfRule type="cellIs" dxfId="99" priority="128" operator="equal">
      <formula>"T'Sede AVIANCA'!"</formula>
    </cfRule>
    <cfRule type="cellIs" dxfId="98" priority="135" operator="equal">
      <formula>"MEDIANAMENTE ACEPTABLE"</formula>
    </cfRule>
    <cfRule type="cellIs" dxfId="97" priority="136" operator="equal">
      <formula>"ACEPTABLE"</formula>
    </cfRule>
    <cfRule type="cellIs" dxfId="96" priority="137" operator="equal">
      <formula>"NO ACEPTABLE"</formula>
    </cfRule>
    <cfRule type="cellIs" dxfId="95" priority="138" stopIfTrue="1" operator="equal">
      <formula>"BAJO"</formula>
    </cfRule>
    <cfRule type="cellIs" dxfId="94" priority="139" stopIfTrue="1" operator="equal">
      <formula>"MEDIO"</formula>
    </cfRule>
    <cfRule type="cellIs" dxfId="93" priority="140" stopIfTrue="1" operator="equal">
      <formula>"ALTO"</formula>
    </cfRule>
  </conditionalFormatting>
  <conditionalFormatting sqref="AG18:AH18 U18:V18">
    <cfRule type="cellIs" dxfId="92" priority="133" operator="equal">
      <formula>"MEDIO"</formula>
    </cfRule>
    <cfRule type="cellIs" dxfId="91" priority="134" operator="equal">
      <formula>"MEDIO"</formula>
    </cfRule>
  </conditionalFormatting>
  <conditionalFormatting sqref="AG18:AH18 U18:V18">
    <cfRule type="cellIs" dxfId="90" priority="131" operator="equal">
      <formula>"ALTO"</formula>
    </cfRule>
    <cfRule type="cellIs" dxfId="89" priority="132" operator="equal">
      <formula>"MEDIO"</formula>
    </cfRule>
  </conditionalFormatting>
  <conditionalFormatting sqref="AG18:AH18 U18:V18">
    <cfRule type="cellIs" dxfId="88" priority="130" operator="equal">
      <formula>"BAJO"</formula>
    </cfRule>
  </conditionalFormatting>
  <conditionalFormatting sqref="AG18:AH18 U18:V18">
    <cfRule type="cellIs" dxfId="87" priority="129" operator="equal">
      <formula>"MEDIO"</formula>
    </cfRule>
  </conditionalFormatting>
  <conditionalFormatting sqref="AG18:AH18 U18:V18">
    <cfRule type="cellIs" dxfId="86" priority="141" operator="equal">
      <formula>#REF!</formula>
    </cfRule>
  </conditionalFormatting>
  <conditionalFormatting sqref="T18 AF18">
    <cfRule type="cellIs" dxfId="85" priority="122" operator="equal">
      <formula>0</formula>
    </cfRule>
  </conditionalFormatting>
  <conditionalFormatting sqref="G18">
    <cfRule type="cellIs" dxfId="84" priority="121" operator="equal">
      <formula>FALSE</formula>
    </cfRule>
  </conditionalFormatting>
  <conditionalFormatting sqref="U18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1:AH21 U21:V21">
    <cfRule type="cellIs" dxfId="83" priority="99" operator="equal">
      <formula>FALSE</formula>
    </cfRule>
    <cfRule type="cellIs" dxfId="82" priority="100" operator="equal">
      <formula>"IMPORTANTE"</formula>
    </cfRule>
    <cfRule type="cellIs" dxfId="81" priority="101" operator="equal">
      <formula>"MODERADO"</formula>
    </cfRule>
    <cfRule type="cellIs" dxfId="80" priority="102" operator="equal">
      <formula>"TOLERABLE"</formula>
    </cfRule>
    <cfRule type="cellIs" dxfId="79" priority="103" operator="equal">
      <formula>"TRIVIAL"</formula>
    </cfRule>
    <cfRule type="cellIs" dxfId="78" priority="104" operator="equal">
      <formula>"T'Sede AVIANCA'!"</formula>
    </cfRule>
    <cfRule type="cellIs" dxfId="77" priority="111" operator="equal">
      <formula>"MEDIANAMENTE ACEPTABLE"</formula>
    </cfRule>
    <cfRule type="cellIs" dxfId="76" priority="112" operator="equal">
      <formula>"ACEPTABLE"</formula>
    </cfRule>
    <cfRule type="cellIs" dxfId="75" priority="113" operator="equal">
      <formula>"NO ACEPTABLE"</formula>
    </cfRule>
    <cfRule type="cellIs" dxfId="74" priority="114" stopIfTrue="1" operator="equal">
      <formula>"BAJO"</formula>
    </cfRule>
    <cfRule type="cellIs" dxfId="73" priority="115" stopIfTrue="1" operator="equal">
      <formula>"MEDIO"</formula>
    </cfRule>
    <cfRule type="cellIs" dxfId="72" priority="116" stopIfTrue="1" operator="equal">
      <formula>"ALTO"</formula>
    </cfRule>
  </conditionalFormatting>
  <conditionalFormatting sqref="AG21:AH21 U21:V21">
    <cfRule type="cellIs" dxfId="71" priority="109" operator="equal">
      <formula>"MEDIO"</formula>
    </cfRule>
    <cfRule type="cellIs" dxfId="70" priority="110" operator="equal">
      <formula>"MEDIO"</formula>
    </cfRule>
  </conditionalFormatting>
  <conditionalFormatting sqref="AG21:AH21 U21:V21">
    <cfRule type="cellIs" dxfId="69" priority="107" operator="equal">
      <formula>"ALTO"</formula>
    </cfRule>
    <cfRule type="cellIs" dxfId="68" priority="108" operator="equal">
      <formula>"MEDIO"</formula>
    </cfRule>
  </conditionalFormatting>
  <conditionalFormatting sqref="AG21:AH21 U21:V21">
    <cfRule type="cellIs" dxfId="67" priority="106" operator="equal">
      <formula>"BAJO"</formula>
    </cfRule>
  </conditionalFormatting>
  <conditionalFormatting sqref="AG21:AH21 U21:V21">
    <cfRule type="cellIs" dxfId="66" priority="105" operator="equal">
      <formula>"MEDIO"</formula>
    </cfRule>
  </conditionalFormatting>
  <conditionalFormatting sqref="AG21:AH21 U21:V21">
    <cfRule type="cellIs" dxfId="65" priority="117" operator="equal">
      <formula>#REF!</formula>
    </cfRule>
  </conditionalFormatting>
  <conditionalFormatting sqref="T21 AF21">
    <cfRule type="cellIs" dxfId="64" priority="98" operator="equal">
      <formula>0</formula>
    </cfRule>
  </conditionalFormatting>
  <conditionalFormatting sqref="G21">
    <cfRule type="cellIs" dxfId="63" priority="97" operator="equal">
      <formula>FALSE</formula>
    </cfRule>
  </conditionalFormatting>
  <conditionalFormatting sqref="U21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1:AH21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 U27:V27">
    <cfRule type="cellIs" dxfId="62" priority="75" operator="equal">
      <formula>FALSE</formula>
    </cfRule>
    <cfRule type="cellIs" dxfId="61" priority="76" operator="equal">
      <formula>"IMPORTANTE"</formula>
    </cfRule>
    <cfRule type="cellIs" dxfId="60" priority="77" operator="equal">
      <formula>"MODERADO"</formula>
    </cfRule>
    <cfRule type="cellIs" dxfId="59" priority="78" operator="equal">
      <formula>"TOLERABLE"</formula>
    </cfRule>
    <cfRule type="cellIs" dxfId="58" priority="79" operator="equal">
      <formula>"TRIVIAL"</formula>
    </cfRule>
    <cfRule type="cellIs" dxfId="57" priority="80" operator="equal">
      <formula>"T'Sede AVIANCA'!"</formula>
    </cfRule>
    <cfRule type="cellIs" dxfId="56" priority="87" operator="equal">
      <formula>"MEDIANAMENTE ACEPTABLE"</formula>
    </cfRule>
    <cfRule type="cellIs" dxfId="55" priority="88" operator="equal">
      <formula>"ACEPTABLE"</formula>
    </cfRule>
    <cfRule type="cellIs" dxfId="54" priority="89" operator="equal">
      <formula>"NO ACEPTABLE"</formula>
    </cfRule>
    <cfRule type="cellIs" dxfId="53" priority="90" stopIfTrue="1" operator="equal">
      <formula>"BAJO"</formula>
    </cfRule>
    <cfRule type="cellIs" dxfId="52" priority="91" stopIfTrue="1" operator="equal">
      <formula>"MEDIO"</formula>
    </cfRule>
    <cfRule type="cellIs" dxfId="51" priority="92" stopIfTrue="1" operator="equal">
      <formula>"ALTO"</formula>
    </cfRule>
  </conditionalFormatting>
  <conditionalFormatting sqref="AG27:AH27 U27:V27">
    <cfRule type="cellIs" dxfId="50" priority="85" operator="equal">
      <formula>"MEDIO"</formula>
    </cfRule>
    <cfRule type="cellIs" dxfId="49" priority="86" operator="equal">
      <formula>"MEDIO"</formula>
    </cfRule>
  </conditionalFormatting>
  <conditionalFormatting sqref="AG27:AH27 U27:V27">
    <cfRule type="cellIs" dxfId="48" priority="83" operator="equal">
      <formula>"ALTO"</formula>
    </cfRule>
    <cfRule type="cellIs" dxfId="47" priority="84" operator="equal">
      <formula>"MEDIO"</formula>
    </cfRule>
  </conditionalFormatting>
  <conditionalFormatting sqref="AG27:AH27 U27:V27">
    <cfRule type="cellIs" dxfId="46" priority="82" operator="equal">
      <formula>"BAJO"</formula>
    </cfRule>
  </conditionalFormatting>
  <conditionalFormatting sqref="AG27:AH27 U27:V27">
    <cfRule type="cellIs" dxfId="45" priority="81" operator="equal">
      <formula>"MEDIO"</formula>
    </cfRule>
  </conditionalFormatting>
  <conditionalFormatting sqref="AG27:AH27 U27:V27">
    <cfRule type="cellIs" dxfId="44" priority="93" operator="equal">
      <formula>#REF!</formula>
    </cfRule>
  </conditionalFormatting>
  <conditionalFormatting sqref="T27 AF27">
    <cfRule type="cellIs" dxfId="43" priority="74" operator="equal">
      <formula>0</formula>
    </cfRule>
  </conditionalFormatting>
  <conditionalFormatting sqref="G27">
    <cfRule type="cellIs" dxfId="42" priority="73" operator="equal">
      <formula>FALSE</formula>
    </cfRule>
  </conditionalFormatting>
  <conditionalFormatting sqref="U27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">
    <cfRule type="cellIs" dxfId="41" priority="49" operator="equal">
      <formula>FALSE</formula>
    </cfRule>
  </conditionalFormatting>
  <conditionalFormatting sqref="AG32:AH32 U32:V32">
    <cfRule type="cellIs" dxfId="40" priority="51" operator="equal">
      <formula>FALSE</formula>
    </cfRule>
    <cfRule type="cellIs" dxfId="39" priority="52" operator="equal">
      <formula>"IMPORTANTE"</formula>
    </cfRule>
    <cfRule type="cellIs" dxfId="38" priority="53" operator="equal">
      <formula>"MODERADO"</formula>
    </cfRule>
    <cfRule type="cellIs" dxfId="37" priority="54" operator="equal">
      <formula>"TOLERABLE"</formula>
    </cfRule>
    <cfRule type="cellIs" dxfId="36" priority="55" operator="equal">
      <formula>"TRIVIAL"</formula>
    </cfRule>
    <cfRule type="cellIs" dxfId="35" priority="56" operator="equal">
      <formula>"T'Sede AVIANCA'!"</formula>
    </cfRule>
    <cfRule type="cellIs" dxfId="34" priority="63" operator="equal">
      <formula>"MEDIANAMENTE ACEPTABLE"</formula>
    </cfRule>
    <cfRule type="cellIs" dxfId="33" priority="64" operator="equal">
      <formula>"ACEPTABLE"</formula>
    </cfRule>
    <cfRule type="cellIs" dxfId="32" priority="65" operator="equal">
      <formula>"NO ACEPTABLE"</formula>
    </cfRule>
    <cfRule type="cellIs" dxfId="31" priority="66" stopIfTrue="1" operator="equal">
      <formula>"BAJO"</formula>
    </cfRule>
    <cfRule type="cellIs" dxfId="30" priority="67" stopIfTrue="1" operator="equal">
      <formula>"MEDIO"</formula>
    </cfRule>
    <cfRule type="cellIs" dxfId="29" priority="68" stopIfTrue="1" operator="equal">
      <formula>"ALTO"</formula>
    </cfRule>
  </conditionalFormatting>
  <conditionalFormatting sqref="AG32:AH32 U32:V32">
    <cfRule type="cellIs" dxfId="28" priority="61" operator="equal">
      <formula>"MEDIO"</formula>
    </cfRule>
    <cfRule type="cellIs" dxfId="27" priority="62" operator="equal">
      <formula>"MEDIO"</formula>
    </cfRule>
  </conditionalFormatting>
  <conditionalFormatting sqref="AG32:AH32 U32:V32">
    <cfRule type="cellIs" dxfId="26" priority="59" operator="equal">
      <formula>"ALTO"</formula>
    </cfRule>
    <cfRule type="cellIs" dxfId="25" priority="60" operator="equal">
      <formula>"MEDIO"</formula>
    </cfRule>
  </conditionalFormatting>
  <conditionalFormatting sqref="AG32:AH32 U32:V32">
    <cfRule type="cellIs" dxfId="24" priority="58" operator="equal">
      <formula>"BAJO"</formula>
    </cfRule>
  </conditionalFormatting>
  <conditionalFormatting sqref="AG32:AH32 U32:V32">
    <cfRule type="cellIs" dxfId="23" priority="57" operator="equal">
      <formula>"MEDIO"</formula>
    </cfRule>
  </conditionalFormatting>
  <conditionalFormatting sqref="AG32:AH32 U32:V32">
    <cfRule type="cellIs" dxfId="22" priority="69" operator="equal">
      <formula>#REF!</formula>
    </cfRule>
  </conditionalFormatting>
  <conditionalFormatting sqref="T32 AF32">
    <cfRule type="cellIs" dxfId="21" priority="50" operator="equal">
      <formula>0</formula>
    </cfRule>
  </conditionalFormatting>
  <conditionalFormatting sqref="U3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2:AH3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0:AH60 U60:V60">
    <cfRule type="cellIs" dxfId="20" priority="27" operator="equal">
      <formula>FALSE</formula>
    </cfRule>
    <cfRule type="cellIs" dxfId="19" priority="28" operator="equal">
      <formula>"IMPORTANTE"</formula>
    </cfRule>
    <cfRule type="cellIs" dxfId="18" priority="29" operator="equal">
      <formula>"MODERADO"</formula>
    </cfRule>
    <cfRule type="cellIs" dxfId="17" priority="30" operator="equal">
      <formula>"TOLERABLE"</formula>
    </cfRule>
    <cfRule type="cellIs" dxfId="16" priority="31" operator="equal">
      <formula>"TRIVIAL"</formula>
    </cfRule>
    <cfRule type="cellIs" dxfId="15" priority="32" operator="equal">
      <formula>"T'Sede AVIANCA'!"</formula>
    </cfRule>
    <cfRule type="cellIs" dxfId="14" priority="39" operator="equal">
      <formula>"MEDIANAMENTE ACEPTABLE"</formula>
    </cfRule>
    <cfRule type="cellIs" dxfId="13" priority="40" operator="equal">
      <formula>"ACEPTABLE"</formula>
    </cfRule>
    <cfRule type="cellIs" dxfId="12" priority="41" operator="equal">
      <formula>"NO ACEPTABLE"</formula>
    </cfRule>
    <cfRule type="cellIs" dxfId="11" priority="42" stopIfTrue="1" operator="equal">
      <formula>"BAJO"</formula>
    </cfRule>
    <cfRule type="cellIs" dxfId="10" priority="43" stopIfTrue="1" operator="equal">
      <formula>"MEDIO"</formula>
    </cfRule>
    <cfRule type="cellIs" dxfId="9" priority="44" stopIfTrue="1" operator="equal">
      <formula>"ALTO"</formula>
    </cfRule>
  </conditionalFormatting>
  <conditionalFormatting sqref="AG60:AH60 U60:V60">
    <cfRule type="cellIs" dxfId="8" priority="37" operator="equal">
      <formula>"MEDIO"</formula>
    </cfRule>
    <cfRule type="cellIs" dxfId="7" priority="38" operator="equal">
      <formula>"MEDIO"</formula>
    </cfRule>
  </conditionalFormatting>
  <conditionalFormatting sqref="AG60:AH60 U60:V60">
    <cfRule type="cellIs" dxfId="6" priority="35" operator="equal">
      <formula>"ALTO"</formula>
    </cfRule>
    <cfRule type="cellIs" dxfId="5" priority="36" operator="equal">
      <formula>"MEDIO"</formula>
    </cfRule>
  </conditionalFormatting>
  <conditionalFormatting sqref="AG60:AH60 U60:V60">
    <cfRule type="cellIs" dxfId="4" priority="34" operator="equal">
      <formula>"BAJO"</formula>
    </cfRule>
  </conditionalFormatting>
  <conditionalFormatting sqref="AG60:AH60 U60:V60">
    <cfRule type="cellIs" dxfId="3" priority="33" operator="equal">
      <formula>"MEDIO"</formula>
    </cfRule>
  </conditionalFormatting>
  <conditionalFormatting sqref="U60:V60 AG60:AH60">
    <cfRule type="cellIs" dxfId="2" priority="45" operator="equal">
      <formula>#REF!</formula>
    </cfRule>
  </conditionalFormatting>
  <conditionalFormatting sqref="T60 AF60">
    <cfRule type="cellIs" dxfId="1" priority="26" operator="equal">
      <formula>0</formula>
    </cfRule>
  </conditionalFormatting>
  <conditionalFormatting sqref="G60">
    <cfRule type="cellIs" dxfId="0" priority="25" operator="equal">
      <formula>FALSE</formula>
    </cfRule>
  </conditionalFormatting>
  <conditionalFormatting sqref="U6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0:AH60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9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Hoja1!$B$6:$B$9</xm:f>
          </x14:formula1>
          <xm:sqref>Q10:Q71 AC10:AC71</xm:sqref>
        </x14:dataValidation>
        <x14:dataValidation type="list" allowBlank="1" showInputMessage="1" showErrorMessage="1" xr:uid="{00000000-0002-0000-0100-000001000000}">
          <x14:formula1>
            <xm:f>Hoja1!$C$6:$C$9</xm:f>
          </x14:formula1>
          <xm:sqref>R10:R71 AD10:AD71</xm:sqref>
        </x14:dataValidation>
        <x14:dataValidation type="list" allowBlank="1" showInputMessage="1" showErrorMessage="1" xr:uid="{00000000-0002-0000-0100-000002000000}">
          <x14:formula1>
            <xm:f>Hoja1!$D$6:$D$9</xm:f>
          </x14:formula1>
          <xm:sqref>S10:S71 AE10:AE71</xm:sqref>
        </x14:dataValidation>
        <x14:dataValidation type="list" allowBlank="1" showInputMessage="1" showErrorMessage="1" xr:uid="{00000000-0002-0000-0100-000003000000}">
          <x14:formula1>
            <xm:f>Hoja1!$G$6:$G$7</xm:f>
          </x14:formula1>
          <xm:sqref>E10:E71</xm:sqref>
        </x14:dataValidation>
        <x14:dataValidation type="list" allowBlank="1" showInputMessage="1" showErrorMessage="1" xr:uid="{00000000-0002-0000-0100-000004000000}">
          <x14:formula1>
            <xm:f>Hoja1!$F$5:$F$67</xm:f>
          </x14:formula1>
          <xm:sqref>F10:F72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2" zoomScale="80" zoomScaleNormal="80" workbookViewId="0">
      <selection activeCell="K91" sqref="K91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33" t="s">
        <v>45</v>
      </c>
      <c r="D2" s="233"/>
      <c r="E2" s="8" t="s">
        <v>46</v>
      </c>
      <c r="O2" s="232" t="s">
        <v>68</v>
      </c>
      <c r="P2" s="232"/>
      <c r="Q2" s="232"/>
      <c r="R2" s="232"/>
      <c r="S2" s="232"/>
      <c r="T2" s="232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32" t="s">
        <v>73</v>
      </c>
      <c r="P4" s="232"/>
      <c r="Q4" s="232"/>
      <c r="R4" s="232"/>
      <c r="S4" s="232"/>
      <c r="T4" s="232"/>
      <c r="U4" s="232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217" t="s">
        <v>61</v>
      </c>
      <c r="B10" s="217"/>
      <c r="C10" s="217" t="s">
        <v>62</v>
      </c>
      <c r="D10" s="217"/>
      <c r="E10" s="217" t="s">
        <v>63</v>
      </c>
      <c r="F10" s="217"/>
    </row>
    <row r="11" spans="1:25" x14ac:dyDescent="0.2">
      <c r="A11" s="223"/>
      <c r="B11" s="223"/>
      <c r="C11" s="224"/>
      <c r="D11" s="224"/>
      <c r="E11" s="225"/>
      <c r="F11" s="225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34" t="s">
        <v>64</v>
      </c>
      <c r="G13" s="234"/>
      <c r="H13" s="234"/>
      <c r="I13" s="234"/>
      <c r="J13" s="234"/>
      <c r="K13" s="234"/>
      <c r="L13" s="234"/>
      <c r="M13" s="234"/>
      <c r="N13" s="234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34"/>
      <c r="G14" s="234"/>
      <c r="H14" s="234"/>
      <c r="I14" s="234"/>
      <c r="J14" s="234"/>
      <c r="K14" s="234"/>
      <c r="L14" s="234"/>
      <c r="M14" s="234"/>
      <c r="N14" s="234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34"/>
      <c r="G15" s="234"/>
      <c r="H15" s="234"/>
      <c r="I15" s="234"/>
      <c r="J15" s="234"/>
      <c r="K15" s="234"/>
      <c r="L15" s="234"/>
      <c r="M15" s="234"/>
      <c r="N15" s="234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35"/>
      <c r="D16" s="235"/>
      <c r="F16" s="19"/>
      <c r="P16" s="230" t="s">
        <v>14</v>
      </c>
      <c r="Q16" s="230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26" t="s">
        <v>66</v>
      </c>
      <c r="B17" s="20" t="s">
        <v>67</v>
      </c>
      <c r="C17" s="229" t="s">
        <v>7</v>
      </c>
      <c r="D17" s="229"/>
      <c r="F17" s="19"/>
      <c r="Q17" s="232"/>
      <c r="R17" s="232"/>
      <c r="S17" s="232"/>
      <c r="T17" s="232"/>
      <c r="U17" s="232"/>
      <c r="V17" s="232"/>
      <c r="W17" s="21"/>
      <c r="X17" s="22"/>
      <c r="Y17" s="16"/>
    </row>
    <row r="18" spans="1:25" ht="18" x14ac:dyDescent="0.25">
      <c r="A18" s="227"/>
      <c r="B18" s="20" t="s">
        <v>69</v>
      </c>
      <c r="C18" s="229" t="s">
        <v>70</v>
      </c>
      <c r="D18" s="229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27"/>
      <c r="B19" s="20" t="s">
        <v>71</v>
      </c>
      <c r="C19" s="229" t="s">
        <v>72</v>
      </c>
      <c r="D19" s="229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27"/>
      <c r="B20" s="25" t="s">
        <v>74</v>
      </c>
      <c r="C20" s="229" t="s">
        <v>75</v>
      </c>
      <c r="D20" s="229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27"/>
      <c r="B21" s="25" t="s">
        <v>76</v>
      </c>
      <c r="C21" s="213"/>
      <c r="D21" s="213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27"/>
      <c r="B22" s="25" t="s">
        <v>77</v>
      </c>
      <c r="C22" s="213"/>
      <c r="D22" s="213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27"/>
      <c r="B23" s="25" t="s">
        <v>78</v>
      </c>
      <c r="C23" s="213"/>
      <c r="D23" s="213"/>
      <c r="P23" s="231" t="s">
        <v>117</v>
      </c>
      <c r="Q23" s="231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27"/>
      <c r="B24" s="25" t="s">
        <v>79</v>
      </c>
      <c r="C24" s="213"/>
      <c r="D24" s="213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27"/>
      <c r="B25" s="25" t="s">
        <v>80</v>
      </c>
      <c r="C25" s="213"/>
      <c r="D25" s="213"/>
      <c r="P25" s="231" t="s">
        <v>118</v>
      </c>
      <c r="Q25" s="231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28"/>
      <c r="B26" s="25" t="s">
        <v>81</v>
      </c>
      <c r="C26" s="213"/>
      <c r="D26" s="213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18" t="s">
        <v>82</v>
      </c>
      <c r="B27" s="25" t="s">
        <v>83</v>
      </c>
      <c r="C27" s="213"/>
      <c r="D27" s="213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18"/>
      <c r="B28" s="25" t="s">
        <v>84</v>
      </c>
      <c r="C28" s="213"/>
      <c r="D28" s="213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18"/>
      <c r="B29" s="25" t="s">
        <v>83</v>
      </c>
      <c r="C29" s="213"/>
      <c r="D29" s="213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18"/>
      <c r="B30" s="25" t="s">
        <v>85</v>
      </c>
      <c r="C30" s="213"/>
      <c r="D30" s="213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18"/>
      <c r="B31" s="25" t="s">
        <v>86</v>
      </c>
      <c r="C31" s="213"/>
      <c r="D31" s="213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19" t="s">
        <v>87</v>
      </c>
      <c r="B32" s="25" t="s">
        <v>88</v>
      </c>
      <c r="C32" s="213"/>
      <c r="D32" s="213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20"/>
      <c r="B33" s="25" t="s">
        <v>89</v>
      </c>
      <c r="C33" s="213"/>
      <c r="D33" s="213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21" t="s">
        <v>90</v>
      </c>
      <c r="B34" s="25" t="s">
        <v>91</v>
      </c>
      <c r="C34" s="213"/>
      <c r="D34" s="213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22"/>
      <c r="B35" s="25" t="s">
        <v>92</v>
      </c>
      <c r="C35" s="213"/>
      <c r="D35" s="213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22"/>
      <c r="B36" s="25" t="s">
        <v>84</v>
      </c>
      <c r="C36" s="213"/>
      <c r="D36" s="213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22"/>
      <c r="B37" s="25" t="s">
        <v>83</v>
      </c>
      <c r="C37" s="213"/>
      <c r="D37" s="213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22"/>
      <c r="B38" s="25" t="s">
        <v>93</v>
      </c>
      <c r="C38" s="213"/>
      <c r="D38" s="213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213"/>
      <c r="D39" s="213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213"/>
      <c r="D40" s="213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213"/>
      <c r="B41" s="213"/>
      <c r="C41" s="213"/>
      <c r="D41" s="213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213"/>
      <c r="B42" s="213"/>
      <c r="C42" s="213"/>
      <c r="D42" s="213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213"/>
      <c r="B43" s="213"/>
      <c r="C43" s="213"/>
      <c r="D43" s="213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213"/>
      <c r="B44" s="213"/>
      <c r="C44" s="213"/>
      <c r="D44" s="213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213"/>
      <c r="B45" s="213"/>
      <c r="C45" s="213"/>
      <c r="D45" s="213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16"/>
      <c r="B46" s="216"/>
      <c r="C46" s="216"/>
      <c r="D46" s="216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14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15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11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11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212" t="s">
        <v>106</v>
      </c>
      <c r="E56" s="212"/>
      <c r="F56" s="212"/>
      <c r="G56" s="212"/>
      <c r="H56" s="212" t="s">
        <v>111</v>
      </c>
      <c r="I56" s="212"/>
      <c r="J56" s="212"/>
      <c r="K56" s="212"/>
      <c r="L56" s="212"/>
      <c r="M56" s="212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212"/>
      <c r="I58" s="212"/>
      <c r="J58" s="212"/>
      <c r="K58" s="212"/>
      <c r="L58" s="212"/>
      <c r="M58" s="212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212"/>
      <c r="I59" s="212"/>
      <c r="J59" s="212"/>
      <c r="K59" s="212"/>
      <c r="L59" s="212"/>
      <c r="M59" s="212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212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212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212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212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4" sqref="B4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6" t="s">
        <v>389</v>
      </c>
      <c r="B1" s="236" t="s">
        <v>390</v>
      </c>
      <c r="C1" s="236" t="s">
        <v>391</v>
      </c>
    </row>
    <row r="2" spans="1:3" x14ac:dyDescent="0.2">
      <c r="A2" s="236"/>
      <c r="B2" s="236"/>
      <c r="C2" s="236"/>
    </row>
    <row r="3" spans="1:3" x14ac:dyDescent="0.2">
      <c r="A3" s="143">
        <v>1</v>
      </c>
      <c r="B3" s="144">
        <v>42271</v>
      </c>
      <c r="C3" s="143" t="s">
        <v>392</v>
      </c>
    </row>
    <row r="4" spans="1:3" ht="86.25" customHeight="1" x14ac:dyDescent="0.2">
      <c r="A4" s="143">
        <v>2</v>
      </c>
      <c r="B4" s="145">
        <v>43636</v>
      </c>
      <c r="C4" s="146" t="s">
        <v>401</v>
      </c>
    </row>
    <row r="5" spans="1:3" ht="45" x14ac:dyDescent="0.2">
      <c r="A5" s="147">
        <v>3</v>
      </c>
      <c r="B5" s="148">
        <v>44032</v>
      </c>
      <c r="C5" s="146" t="s">
        <v>402</v>
      </c>
    </row>
    <row r="7" spans="1:3" x14ac:dyDescent="0.2">
      <c r="A7" s="141" t="s">
        <v>393</v>
      </c>
      <c r="B7" s="142"/>
      <c r="C7" s="14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UnidadV</cp:lastModifiedBy>
  <cp:lastPrinted>2020-04-13T18:10:21Z</cp:lastPrinted>
  <dcterms:created xsi:type="dcterms:W3CDTF">2000-07-29T14:19:46Z</dcterms:created>
  <dcterms:modified xsi:type="dcterms:W3CDTF">2020-08-19T16:08:35Z</dcterms:modified>
</cp:coreProperties>
</file>